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8856" activeTab="0"/>
  </bookViews>
  <sheets>
    <sheet name="03 วัสดุเคมีภัณฑ์ " sheetId="1" r:id="rId1"/>
    <sheet name="10 วัสดุโรงงาน " sheetId="2" r:id="rId2"/>
  </sheets>
  <externalReferences>
    <externalReference r:id="rId5"/>
  </externalReferences>
  <definedNames>
    <definedName name="_xlnm.Print_Area" localSheetId="0">'03 วัสดุเคมีภัณฑ์ '!$A$1:$GB$344</definedName>
    <definedName name="_xlnm.Print_Titles" localSheetId="0">'03 วัสดุเคมีภัณฑ์ '!$1:$7</definedName>
    <definedName name="_xlnm.Print_Titles" localSheetId="1">'10 วัสดุโรงงาน '!$4:$7</definedName>
    <definedName name="ขวดเพาะเซลล์100000">'[1]วัสดุโรงงาน'!#REF!</definedName>
    <definedName name="ขวดเพาะเซลล์10000000">'[1]วัสดุโรงงาน'!#REF!</definedName>
  </definedNames>
  <calcPr fullCalcOnLoad="1"/>
</workbook>
</file>

<file path=xl/sharedStrings.xml><?xml version="1.0" encoding="utf-8"?>
<sst xmlns="http://schemas.openxmlformats.org/spreadsheetml/2006/main" count="3280" uniqueCount="2073">
  <si>
    <t>ลำดับที่</t>
  </si>
  <si>
    <t>รหัสวัสดุ</t>
  </si>
  <si>
    <t>ชื่อวัสดุ</t>
  </si>
  <si>
    <t>หน่วยนับ</t>
  </si>
  <si>
    <t>ราคาต่อหน่วย</t>
  </si>
  <si>
    <t>กลุ่มบริหารและการขาย</t>
  </si>
  <si>
    <t>กลุ่มสนับสนุนการผลิต</t>
  </si>
  <si>
    <t>กลุ่มสนับสนุนโรงงาน</t>
  </si>
  <si>
    <t>กลุ่มผลิตและทดสอบ</t>
  </si>
  <si>
    <t>ผู้บริหาร (ผ.อ./ผ.ชช.) (100)</t>
  </si>
  <si>
    <t>ฝ่ายบริหารทั่วไป (101)</t>
  </si>
  <si>
    <t>กลุ่มวิจัยและพัฒนา (102)</t>
  </si>
  <si>
    <t>ฝ่ายประกันคุณภาพ (103)</t>
  </si>
  <si>
    <t>ฝ่ายส่งเสริมการตลาด (104)</t>
  </si>
  <si>
    <t>กองคลัง(งานเงินทุนฯ) (105)</t>
  </si>
  <si>
    <t>บริหารส่วนสนับสนุนฯ (200)</t>
  </si>
  <si>
    <t>ฝ่ายจัดซื้อ(201)</t>
  </si>
  <si>
    <t>ฝ่ายการเงินและบัญชี (202)</t>
  </si>
  <si>
    <t>ฝ่ายคลังวัสดุและครุภัณฑ์(203)</t>
  </si>
  <si>
    <t>ฝ่ายช่างและซ่อมบำรุง(204)</t>
  </si>
  <si>
    <t>ฝ่ายผลิตน้ำประปา(205)</t>
  </si>
  <si>
    <t>ฝ่ายบำบัดและกำจัดของเสียฯ(206)</t>
  </si>
  <si>
    <t>บริหารการเลี้ยงสัตว์ทดลอง(300)</t>
  </si>
  <si>
    <t>ฝ่ายเพาะเลี้ยงสัตว์ทดลอง(301)</t>
  </si>
  <si>
    <t>ฝ่ายผลิตไก่และไข่ปลอดเชื้อเฉพาะ(302)</t>
  </si>
  <si>
    <t>ฝ่ายทดสอบวัตถุดิบ(303)</t>
  </si>
  <si>
    <t>บริหารโรงงานโรคปากและเท้าเปื่อย(400)</t>
  </si>
  <si>
    <t>ผลิตไวรัส 1 (411)</t>
  </si>
  <si>
    <t>ผลิตเซลล์ 1 (412)</t>
  </si>
  <si>
    <t>เตรียมน้ำยาเคมี 1 (413)</t>
  </si>
  <si>
    <t>เตรียมและบรรจุ 1 (414)</t>
  </si>
  <si>
    <t>ช่างโรงงาน 1(โค-กระบือ) (415)</t>
  </si>
  <si>
    <t>ผลิตไวรัส 2 (421)</t>
  </si>
  <si>
    <t>ผลิตเซลล์ 2 (422)</t>
  </si>
  <si>
    <t>เตรียมน้ำยาเคมี 2 (423)</t>
  </si>
  <si>
    <t>เตรียมและบรรจุ 2 (424)</t>
  </si>
  <si>
    <t>ช่างโรงงาน 2 (สุกร) (425)</t>
  </si>
  <si>
    <t>ทดสอบวัคซีนโรคปากและเท้าเปื่อยในห้องปฏิบัติการ (431)</t>
  </si>
  <si>
    <t>ทดสอบวัคซีนโรคปากและเท้าเปื่อยนอกห้องปฏิบัติการ (432)</t>
  </si>
  <si>
    <t>บริหารโรงงานโรคอหิวาต์สุกรและกาฬโรคเป็ด (500)</t>
  </si>
  <si>
    <t>ผลิตวัคซีนอหิวาต์สุกร (501)</t>
  </si>
  <si>
    <t>ผลิตวัคซีนกาฬโรคเป็ด (502)</t>
  </si>
  <si>
    <t>อาคารบริการ (503)</t>
  </si>
  <si>
    <t>ผลิตน้ำยาละลาย (504)</t>
  </si>
  <si>
    <t>ทดสอบวัคซีนโรคอหิวาต์สุกรและกาฬโรคเป็ด (511)</t>
  </si>
  <si>
    <t>บริหารโรงงานโรคสัตว์ปีก (600)</t>
  </si>
  <si>
    <t>ผลิตวัคซีนนิวคาสเซิล (601)</t>
  </si>
  <si>
    <t>ผลิตวัคซีนฝีดาษไก่ (602)</t>
  </si>
  <si>
    <t>ผลิตวัคซีนหลอดลมอักเสบ (603)</t>
  </si>
  <si>
    <t>ผลิตวัคซีนรวม (604)</t>
  </si>
  <si>
    <t>ทดสอบวัคซีนโรคสัตว์ปีก (611)</t>
  </si>
  <si>
    <t>บริหารโรงงานโรคแบคทีเรีย (700)</t>
  </si>
  <si>
    <t>ผลิตเฮโมรายิกเซพติซีเมีย (701)</t>
  </si>
  <si>
    <t>ผลิตอหิวาต์เป็ด-ไก่ (702)</t>
  </si>
  <si>
    <t>ผลิตบรูเซลโลซีสฯ (703)</t>
  </si>
  <si>
    <t>ผลิตแอนแทรกซ์ (704)</t>
  </si>
  <si>
    <t>ผลิตแบลคเลก (705)</t>
  </si>
  <si>
    <t>ผลิตแอนติเจน (706)</t>
  </si>
  <si>
    <t>ทดสอบวัคซีนโรคแบคทีเรีย (711)</t>
  </si>
  <si>
    <t>บริหารการทดสอบคุณภาพ (800)</t>
  </si>
  <si>
    <t>บริหารการผลิต (900)</t>
  </si>
  <si>
    <t>จำนวนเงิน</t>
  </si>
  <si>
    <t>ความต้องการ</t>
  </si>
  <si>
    <t>1</t>
  </si>
  <si>
    <t>แผ่น</t>
  </si>
  <si>
    <t>3</t>
  </si>
  <si>
    <t>4</t>
  </si>
  <si>
    <t>กระป๋อง</t>
  </si>
  <si>
    <t>5</t>
  </si>
  <si>
    <t>6</t>
  </si>
  <si>
    <t>กป.</t>
  </si>
  <si>
    <t>7</t>
  </si>
  <si>
    <t>8</t>
  </si>
  <si>
    <t>ตัว</t>
  </si>
  <si>
    <t>9</t>
  </si>
  <si>
    <t>ชุด</t>
  </si>
  <si>
    <t>10</t>
  </si>
  <si>
    <t>11</t>
  </si>
  <si>
    <t>อัน</t>
  </si>
  <si>
    <t>12</t>
  </si>
  <si>
    <t>13</t>
  </si>
  <si>
    <t>เมตร</t>
  </si>
  <si>
    <t>14</t>
  </si>
  <si>
    <t>ม้วน</t>
  </si>
  <si>
    <t>15</t>
  </si>
  <si>
    <t>กก.</t>
  </si>
  <si>
    <t>16</t>
  </si>
  <si>
    <t>17</t>
  </si>
  <si>
    <t>18</t>
  </si>
  <si>
    <t>19</t>
  </si>
  <si>
    <t>20</t>
  </si>
  <si>
    <t>21</t>
  </si>
  <si>
    <t>22</t>
  </si>
  <si>
    <t>23</t>
  </si>
  <si>
    <t>ใบ</t>
  </si>
  <si>
    <t>24</t>
  </si>
  <si>
    <t>25</t>
  </si>
  <si>
    <t>26</t>
  </si>
  <si>
    <t>ถุง</t>
  </si>
  <si>
    <t>27</t>
  </si>
  <si>
    <t>28</t>
  </si>
  <si>
    <t>29</t>
  </si>
  <si>
    <t>30</t>
  </si>
  <si>
    <t>31</t>
  </si>
  <si>
    <t>32</t>
  </si>
  <si>
    <t>33</t>
  </si>
  <si>
    <t>34</t>
  </si>
  <si>
    <t>แกลลอน</t>
  </si>
  <si>
    <t>35</t>
  </si>
  <si>
    <t>36</t>
  </si>
  <si>
    <t>กล่อง</t>
  </si>
  <si>
    <t>หลอด</t>
  </si>
  <si>
    <t>ห่อ</t>
  </si>
  <si>
    <t>ถัง</t>
  </si>
  <si>
    <t>เส้น</t>
  </si>
  <si>
    <t>ฝา</t>
  </si>
  <si>
    <t>ขวด</t>
  </si>
  <si>
    <t>ลิตร</t>
  </si>
  <si>
    <t>ด้าม</t>
  </si>
  <si>
    <t>แผง</t>
  </si>
  <si>
    <t>วัสดุเคมีภัณฑ์</t>
  </si>
  <si>
    <t>03-A-00-07</t>
  </si>
  <si>
    <t>3-Amino-9-Ethylcarbazole</t>
  </si>
  <si>
    <t>ชวด</t>
  </si>
  <si>
    <t>03-A-00-14</t>
  </si>
  <si>
    <t>Acetylacetone</t>
  </si>
  <si>
    <t>03-A-02-01</t>
  </si>
  <si>
    <t>Agar</t>
  </si>
  <si>
    <t>03-A-00-03</t>
  </si>
  <si>
    <t>Ammonium acetate</t>
  </si>
  <si>
    <t>03-A-07-14</t>
  </si>
  <si>
    <t>Antigen Avian Adenovirus Group I type 1 Concentrate</t>
  </si>
  <si>
    <t>03-A-07-15</t>
  </si>
  <si>
    <t>Antigen Marek's Disease Concentrate</t>
  </si>
  <si>
    <t>03-A-10-05</t>
  </si>
  <si>
    <t>Avian Adenovius Type 1 Antiserum/Inactivated</t>
  </si>
  <si>
    <t>BigDye Terminator v.3.1 Cycle Sequencing Kit</t>
  </si>
  <si>
    <t>03-B-00-10</t>
  </si>
  <si>
    <t>100 bp DNA Ladder</t>
  </si>
  <si>
    <t>03-B-04-02</t>
  </si>
  <si>
    <t>Brilliant green phenol-red lactose sucrose Agar (BPLS)</t>
  </si>
  <si>
    <t>03-C-01-01</t>
  </si>
  <si>
    <t>Casitone หรือ Tryptone</t>
  </si>
  <si>
    <t>กรัม</t>
  </si>
  <si>
    <t>03-D-00-01</t>
  </si>
  <si>
    <t>Dimethyl sulfoxide (DMSO)</t>
  </si>
  <si>
    <t>03-E-01-01</t>
  </si>
  <si>
    <t>Eagle's MEM "NISSUI" No.1 (ขนาดบรรจุ 100 กรัม/ขวด)</t>
  </si>
  <si>
    <t>03-E-03-03</t>
  </si>
  <si>
    <t xml:space="preserve">Ethylenedinitrilotetraacetic acid disodium salt </t>
  </si>
  <si>
    <t>03-E-00-03</t>
  </si>
  <si>
    <t>03-F-00-01</t>
  </si>
  <si>
    <t>Formaldehyde Solution [Formaline]</t>
  </si>
  <si>
    <t>03-G-00-03</t>
  </si>
  <si>
    <t>03-G-03-01</t>
  </si>
  <si>
    <t>GMS  สำเร็จรูป</t>
  </si>
  <si>
    <t>03-G-04-01</t>
  </si>
  <si>
    <t>Gram-color Staining set for microscopy</t>
  </si>
  <si>
    <t>03-H-01-01</t>
  </si>
  <si>
    <t>Ham's F 10 Powder medium</t>
  </si>
  <si>
    <t>03-H-04-02</t>
  </si>
  <si>
    <t>Horse serum, Mycoplasma free</t>
  </si>
  <si>
    <t>bottle</t>
  </si>
  <si>
    <t>03-H-00-03</t>
  </si>
  <si>
    <t>Hydranal Composite 5</t>
  </si>
  <si>
    <t>03-H-00-01</t>
  </si>
  <si>
    <t>Hydrogen Peroxide 35%</t>
  </si>
  <si>
    <t>03-L-00-02</t>
  </si>
  <si>
    <t>LAL Reagent Water</t>
  </si>
  <si>
    <t>03-M-01-01</t>
  </si>
  <si>
    <t>M 199</t>
  </si>
  <si>
    <t>03-M-02-01</t>
  </si>
  <si>
    <t>Mac Conkey agar</t>
  </si>
  <si>
    <t>03-M-15-01</t>
  </si>
  <si>
    <t>Marek's Disease Antiserum/Inactivated</t>
  </si>
  <si>
    <t>03-M-00-01</t>
  </si>
  <si>
    <t>MEM Vitamins Solution (100X) 100 ml.</t>
  </si>
  <si>
    <t>03-N-00-01</t>
  </si>
  <si>
    <t>N,N - Dimethy formamide</t>
  </si>
  <si>
    <t>03-O-03-01</t>
  </si>
  <si>
    <t>Oil emersion (ขนาด 50 ซีซี/ขวด)</t>
  </si>
  <si>
    <t>03-P-00-30</t>
  </si>
  <si>
    <t xml:space="preserve">Peptone </t>
  </si>
  <si>
    <t>03-P-06-03</t>
  </si>
  <si>
    <t>Polyconal Rabbit Anti-Mouse Immunoglobulins/HRP (Dako)</t>
  </si>
  <si>
    <t>03-R-02-01</t>
  </si>
  <si>
    <t>Rambach Agar</t>
  </si>
  <si>
    <t>03-R-03-01</t>
  </si>
  <si>
    <t>03-R-04-02</t>
  </si>
  <si>
    <t>03-R-04-04</t>
  </si>
  <si>
    <t>03-S-01-02</t>
  </si>
  <si>
    <t>Sabouraud Dextrose Broth</t>
  </si>
  <si>
    <t>03-T-11-01</t>
  </si>
  <si>
    <t>03-W-00-01</t>
  </si>
  <si>
    <t>03-X-01-01</t>
  </si>
  <si>
    <t>XLD Agar</t>
  </si>
  <si>
    <t>03-ก-07-01</t>
  </si>
  <si>
    <t>03-ก-00-01</t>
  </si>
  <si>
    <t>กรดไฮโดรคลอริก 1 นอร์มอล ขนาดบรรจุ 1 ลิตร</t>
  </si>
  <si>
    <t>03-ก-10-03</t>
  </si>
  <si>
    <t>กรดไฮโดรคลอริก 35 % [Hydrochloric acid 35 %]</t>
  </si>
  <si>
    <t>03-ก-11-03</t>
  </si>
  <si>
    <t>กระต่ายสำหรับผลิตวัคซีน</t>
  </si>
  <si>
    <t>03-ก-13-02</t>
  </si>
  <si>
    <t>ก๊าซคาร์บอนไดออกไซด์</t>
  </si>
  <si>
    <t>ท่อ</t>
  </si>
  <si>
    <t>03-ก-13-03</t>
  </si>
  <si>
    <t>ก๊าซไนโตรเจนบริสุทธิ์</t>
  </si>
  <si>
    <t>03-ก-00-02</t>
  </si>
  <si>
    <t>เกลือสำหรับล้างเรซินภายในถังผลิตน้ำอ่อน</t>
  </si>
  <si>
    <t>03-ก-16-01</t>
  </si>
  <si>
    <t>แก๊สกระป๋อง</t>
  </si>
  <si>
    <t>แกะ</t>
  </si>
  <si>
    <t>แกะเพศผู้ (อายุ 6 เดือน - 1 ปี)</t>
  </si>
  <si>
    <t>03-ก-17-01</t>
  </si>
  <si>
    <t>ไกลซีน [Glycine]</t>
  </si>
  <si>
    <t>03-ข-01-01</t>
  </si>
  <si>
    <t>ฟอง</t>
  </si>
  <si>
    <t>03-ข-01-02</t>
  </si>
  <si>
    <t>03-ค-00-07</t>
  </si>
  <si>
    <t>คลอรีนผง หรือ แคลเซียมไฮโปคลอไรด์</t>
  </si>
  <si>
    <t>คลอรีนไดออกไซด์สำเร็จรูปพร้อมใช้งาน</t>
  </si>
  <si>
    <t>03-ค-00-02</t>
  </si>
  <si>
    <t>คลอแรมฟีนิคอล( Chloramphenicol)</t>
  </si>
  <si>
    <t>03-ค-03-01</t>
  </si>
  <si>
    <t xml:space="preserve">คลอโรฟอร์ม (Chloroform) </t>
  </si>
  <si>
    <t>03-ค-10-01</t>
  </si>
  <si>
    <t>แคลเซียมคลอไรด์ 2 น้ำ</t>
  </si>
  <si>
    <t>03-ค-00-03</t>
  </si>
  <si>
    <t>โคทดสอบวัคซีนโรคปากและเท้าเปื่อย</t>
  </si>
  <si>
    <t>03-ค-00-05</t>
  </si>
  <si>
    <t>โคลิสติน ซัลเฟต ( Colistin  Sulphate )</t>
  </si>
  <si>
    <t>03-จ-00-01</t>
  </si>
  <si>
    <t>เจนต้าไมซินซัลเฟต ชนิดน้ำ</t>
  </si>
  <si>
    <t>03-ช-03-22</t>
  </si>
  <si>
    <t>03-ช-10-01</t>
  </si>
  <si>
    <t>ชุดตรวจสอบเชื้อจุลินทรีย์ Coliform และ E.coli ในตัวอย่างน้ำ (สำหรับทดสอบจำนวน 200 ตัวอย่าง)</t>
  </si>
  <si>
    <t>03-ช-02-01</t>
  </si>
  <si>
    <t>03-ช-02-02</t>
  </si>
  <si>
    <t>ชุดทดสอบ เอพีไอ 20 เอ็นอี (API 20 NE)</t>
  </si>
  <si>
    <t>ชุดทดสอบสำเร็จรูป Blocking ELISA สำหรับ 3ABC non-structure protein FMDV</t>
  </si>
  <si>
    <t>03-ช-05-12</t>
  </si>
  <si>
    <t>ชุดทดสอบแอนติบอดีต่อโรค  Avian Encephalomyelitis (Avian Encephalomyelitis Virus Antibody Test  Kit)</t>
  </si>
  <si>
    <t>03-ช-00-26</t>
  </si>
  <si>
    <t>ชุดทดสอบแอนติบอดีต่อโรค  Avian Influenza  (Avian Influenza Antibody Test Kit )</t>
  </si>
  <si>
    <t>03-ช-05-05</t>
  </si>
  <si>
    <t>ชุดทดสอบแอนติบอดีต่อโรค  Chicken Infectious Anemia  (Chicken Infectious Anemia  Antibody Test Kit)</t>
  </si>
  <si>
    <t>03-ช-05-06</t>
  </si>
  <si>
    <t xml:space="preserve">ชุดทดสอบแอนติบอดีต่อโรค  Egg Drop Syndrome (Egg Drop Syndrome  Antibody Test  Kit) </t>
  </si>
  <si>
    <t>03-ช-05-07</t>
  </si>
  <si>
    <t>ชุดทดสอบแอนติบอดีต่อโรค  Infectious Bronchitis Virus (Infectious Bronchitis virus Antibody Test  Kit )</t>
  </si>
  <si>
    <t>03-ช-05-09</t>
  </si>
  <si>
    <t>ชุดทดสอบแอนติบอดีต่อโรค  Infectious Laryngotracheitis Virus (Infectious Laryngotracheitis Virus Antibody Test Kit )</t>
  </si>
  <si>
    <t>03-ช-00-25</t>
  </si>
  <si>
    <t>ชุดทดสอบแอนติบอดีต่อโรค  Mycoplasma gallisepticum/synoviae (Mycoplasma gallisepticum/synoviae Combined Antibody Test Kit )</t>
  </si>
  <si>
    <t>03-ช-05-10</t>
  </si>
  <si>
    <t>ชุดทดสอบแอนติบอดีต่อโรค  Newcastle Disease Virus (Newcastle Disease Virus Antibody Test Kit )</t>
  </si>
  <si>
    <t>03-ช-05-11</t>
  </si>
  <si>
    <t>ชุดทดสอบแอนติบอดีต่อโรค  Reticuloendotheliosis  (Reticuloendotheliosis Virus Antibody Test Kit )</t>
  </si>
  <si>
    <t>03-ช-05-02</t>
  </si>
  <si>
    <t>ชุดทดสอบแอนติบอดีต่อโรค Avian Leukosis Virus (Avian Leukosis Virus Antibody Test Kit )</t>
  </si>
  <si>
    <t>03-ช-05-03</t>
  </si>
  <si>
    <t>ชุดทดสอบแอนติบอดีต่อโรค Avian Reo virus  (Avian Reo virus Antibody Test kit)</t>
  </si>
  <si>
    <t>03-ช-05-04</t>
  </si>
  <si>
    <t>ชุดทดสอบแอนติบอดีต่อโรค Avian Rhinotracheitis Virus  (Avian Rhinotracheitis Virus Antibody Test kit)</t>
  </si>
  <si>
    <t>03-ช-05-08</t>
  </si>
  <si>
    <t>ชุดทดสอบแอนติบอดีต่อโรค Infectious Bursal Disease Virus (Infectious Bursal Disease Virus Antibody Test Kit )</t>
  </si>
  <si>
    <t>03-ช-00-54</t>
  </si>
  <si>
    <t>ชุดทดสอบแอนติบอดีต่อโรค Salmonella Group D (Salmonella Group D Antibody Test kit)</t>
  </si>
  <si>
    <t>03-ช-07-02</t>
  </si>
  <si>
    <t>ชุดน้ำยา LightCycler Multiplex RNA Virus Master</t>
  </si>
  <si>
    <t>03-ช-00-34</t>
  </si>
  <si>
    <t>ชุดน้ำยาตรวจหาเชื้อไมโครพลาสมาพร้อมชุดน้ำยาควบคุม</t>
  </si>
  <si>
    <t>03-ช-00-11</t>
  </si>
  <si>
    <t>ชุดน้ำยาตรวจหาปริมาณเอ็นโดท็อกซิน</t>
  </si>
  <si>
    <t>03-ช-08-01</t>
  </si>
  <si>
    <t>ชุดสกัดสารพันธุกรรมชนิด RNA จาก Virus</t>
  </si>
  <si>
    <t>03-ซ-01-01</t>
  </si>
  <si>
    <t>ซาโปนิน (Saponin)</t>
  </si>
  <si>
    <t>03-ซ-00-04</t>
  </si>
  <si>
    <t>ซีรัมลูกโคอายุไม่เกิน 12 เดือน</t>
  </si>
  <si>
    <t>03-ซ-07-01</t>
  </si>
  <si>
    <t>ซูโครส (Sucrose)</t>
  </si>
  <si>
    <t>03-ซ-07-03</t>
  </si>
  <si>
    <t>ซูโครส (Saccharose) ขนาดบรรจุ 1,000 กรัม</t>
  </si>
  <si>
    <t>03-ซ-19-01</t>
  </si>
  <si>
    <t>โซเดียม กลูทาเมต (Sodium Glutamate)</t>
  </si>
  <si>
    <t>03-ซ-11-04</t>
  </si>
  <si>
    <t>โซเดียม คลอไรด์ (Sodium chloride) สำหรับงาน Biopharmaceutical</t>
  </si>
  <si>
    <t>03-ซ-19-02</t>
  </si>
  <si>
    <t>โซเดียม แอลกลูทาเมต โมโนไฮเดรต (Sodium L-glutamate monohydrate)</t>
  </si>
  <si>
    <t>03-ซ-20-08</t>
  </si>
  <si>
    <t>โซเดียม ไฮดรอกไซด์ เพลเลต ขนาดบรรจุ 25 กิโลกรัม (Sodium hydroxide pellets)</t>
  </si>
  <si>
    <t>03-ซ-20-05</t>
  </si>
  <si>
    <t>โซเดียม ไฮดรอกไซด์เพลเลต (Soduim hydroxide pellets)</t>
  </si>
  <si>
    <t>03-ซ-20-07</t>
  </si>
  <si>
    <t>โซเดียม ไฮดรอกไซด์เพลเลต ขนาดความจุ 0.5 - 1 กิโลกรัม (Sodium hydroxide pellets)</t>
  </si>
  <si>
    <t>03-ซ-11-01</t>
  </si>
  <si>
    <t>โซเดียมคลอไรด์ เกรดงานวิเคราะห์ (Sodium Chloride AR)</t>
  </si>
  <si>
    <t>03-ซ-00-02</t>
  </si>
  <si>
    <t>โซเดียมคาร์บอเนต (Sodium carbonate)</t>
  </si>
  <si>
    <t>03-ซ-12-01</t>
  </si>
  <si>
    <t xml:space="preserve">โซเดียมคาร์บอเนตปราศจากน้ำ(Sodium carbonate anhydrous) </t>
  </si>
  <si>
    <t>03-ซ-14-01</t>
  </si>
  <si>
    <t>โซเดียมซิเตรท (Sodium citrate)</t>
  </si>
  <si>
    <t>03-ซ-16-02</t>
  </si>
  <si>
    <t>โซเดียมไดไฮโดรเจนฟอสเฟต (Sodiumdihydrogenphosphate)</t>
  </si>
  <si>
    <t>03-ซ-16-01</t>
  </si>
  <si>
    <t>โซเดียมไดไฮโดรเจนฟอสเฟต 2 น้ำ (Sodiumdihydrogenphosphate 2 Hydrate)</t>
  </si>
  <si>
    <t>03-ซ-13-01</t>
  </si>
  <si>
    <t>โซเดียมไบคาร์บอเนต หรือ โซเดียมไฮโดรเจนคาร์บอเนต (Sodium bicarbonate or Sodium hydrogen carbonate)</t>
  </si>
  <si>
    <t>03-ซ-20-02</t>
  </si>
  <si>
    <t>โซเดียมไฮดรอกไซด์  32% (Sodium Hydroxide 32%)</t>
  </si>
  <si>
    <t>03-ซ-00-08</t>
  </si>
  <si>
    <t>โซเดียมไฮดรอกไซด์ โซลูชั่น 1 นอร์มอล ขนาดบรรจุ 1 ลิตร</t>
  </si>
  <si>
    <t>03-ซ-13-02</t>
  </si>
  <si>
    <t>โซเดียมไฮโดรเจน คาร์บอเนต (Sodium hydrogen carbonate)</t>
  </si>
  <si>
    <t>03-ซ-00-05</t>
  </si>
  <si>
    <t>โซเดียมไฮโปคลอไรด์ 10% [Sodium Hyprochloride 10% Solution]</t>
  </si>
  <si>
    <t>03-ด-01-01</t>
  </si>
  <si>
    <t>ด่างทับทิม (Potassium permanganate)</t>
  </si>
  <si>
    <t>03-ด-02-01</t>
  </si>
  <si>
    <t>ดี(+)กลูโคสปราศจากน้ำ หรือ ดี(-)กลูโคสปราศจากน้ำ หรือ เด๊กโตรสปราศจากน้ำ [D(+)Glucose anhydrous or D(-)Glucose anhydrous or Dextrose anhydrous]</t>
  </si>
  <si>
    <t>ดีเกลือ</t>
  </si>
  <si>
    <t>03-ด-03-01</t>
  </si>
  <si>
    <t>เด๊กโตรส สตาร์ซ อาการ์ (Dextrose Starch Agar)</t>
  </si>
  <si>
    <t>03-ด-06-03</t>
  </si>
  <si>
    <t>ไดโซเดียม ไฮโดรเจน ฟอสเฟต  ปราศจากน้ำ (Disodium hydrogen phosphate anhydrous)</t>
  </si>
  <si>
    <t>03-ด-06-01</t>
  </si>
  <si>
    <t>ไดโซเดียมไฮโดรเจนฟอสเฟต 2 น้ำ (Disodium hydrogen phosphate 2H2O)</t>
  </si>
  <si>
    <t>03-ด-11-01</t>
  </si>
  <si>
    <t>ไดไฮโดรสเตรปโตไมซินซัลเฟต (Dihydrostreptomycin Sulphate)</t>
  </si>
  <si>
    <t>03-ต-02-01</t>
  </si>
  <si>
    <t>ไตรเอทาโนลามีน (Triethanolamine)</t>
  </si>
  <si>
    <t>03-ท-00-05</t>
  </si>
  <si>
    <t>03-ท-01-03</t>
  </si>
  <si>
    <t xml:space="preserve">ทริปซินไทป์ 9 ( Trypsin type IX  ) </t>
  </si>
  <si>
    <t>03-ท-02-01</t>
  </si>
  <si>
    <t>ทริปติเคส โซยา บรอท หรือทริปติก ซอยบรอท</t>
  </si>
  <si>
    <t>03-ท-02-02</t>
  </si>
  <si>
    <t>ทริปติเคส โซยา อาการ์ หรือทริปติก ซอยอาการ์</t>
  </si>
  <si>
    <t>03-ท-03-01</t>
  </si>
  <si>
    <t xml:space="preserve">ทริปโตส (Tryptose )  </t>
  </si>
  <si>
    <t>03-ท-03-03</t>
  </si>
  <si>
    <t xml:space="preserve">ทริปโตส อาการ์ (Tryptose agar)  </t>
  </si>
  <si>
    <t>03-ท-00-01</t>
  </si>
  <si>
    <t xml:space="preserve">ทริปโตสฟอสเฟตบรอท (Tryptose Phosphate Broth) (ฝ่ายแบคทีเรีย) </t>
  </si>
  <si>
    <t>03-ท-04-03</t>
  </si>
  <si>
    <t xml:space="preserve">ทริปโตสฟอสเฟตบรอท (Tryptose Phosphate Broth) (ไม่มีYeast) </t>
  </si>
  <si>
    <t>03-ท-05-01</t>
  </si>
  <si>
    <t>ทริปแพนบลู (Trypan blue)</t>
  </si>
  <si>
    <t>03-ท-06-01</t>
  </si>
  <si>
    <t>ทริส (ไฮดรอกซีเมททิล) อะมิโนมีเทน [Triz (Hydroxymethyl) amino methane]</t>
  </si>
  <si>
    <t>03-ท-10-01</t>
  </si>
  <si>
    <t>ไทเมอร์โรซอล โซเดียมซอลต์ (Thimerosal Sodium Salt)</t>
  </si>
  <si>
    <t>03-ท-00-02</t>
  </si>
  <si>
    <t xml:space="preserve">ไทโอโกลโคเลต บรอท หรือ ฟลูอิคไทโอไกลคอลเลทมีเดียม </t>
  </si>
  <si>
    <t>03-น-00-01</t>
  </si>
  <si>
    <t>น้ำยา Flocon Plus N</t>
  </si>
  <si>
    <t>03-น-01-10</t>
  </si>
  <si>
    <t>03-น-00-04</t>
  </si>
  <si>
    <t>น้ำยาเก็บรักษาพีเอ็ชอิเลกโทรด (pH eletrode storage solution)</t>
  </si>
  <si>
    <t>03-น-02-02</t>
  </si>
  <si>
    <t>03-น-02-06</t>
  </si>
  <si>
    <t>03-น-02-07</t>
  </si>
  <si>
    <t>น้ำยาฆ่าเชื้อ กลุ่ม Quaternary ammoniium compounds ชนิดน้ำ</t>
  </si>
  <si>
    <t>03-น-00-07</t>
  </si>
  <si>
    <t>น้ำยาฆ่าเชื้อจุลินทรีย์ชนิดเข้มข้น</t>
  </si>
  <si>
    <t>03-น-00-08</t>
  </si>
  <si>
    <t>03-น-00-30</t>
  </si>
  <si>
    <t>น้ำยาขจัดคราบและล้างทำความสะอาดชนิดมัลติเอมไซม์</t>
  </si>
  <si>
    <t>03-น-00-36</t>
  </si>
  <si>
    <t>น้ำยาปรับสภาพความเป็นกลางสำหรับเครื่องล้างอัตโนมัติ</t>
  </si>
  <si>
    <t>03-น-00-35</t>
  </si>
  <si>
    <t>น้ำยาล้างเครื่องแก้วสำหรับเครื่องล้างอัตโนมัติ</t>
  </si>
  <si>
    <t>03-น-00-37</t>
  </si>
  <si>
    <t>น้ำยาสำหรับเครื่องพ่นฆ่าเชื้อจุลินทรีย์ชนิดประสิทธิภาพสูงในอากาศด้วยไฮโดรเจนเปอร์ออกไซด์แบบเหนี่ยวนำอิเล็กตรอน</t>
  </si>
  <si>
    <t>03-น-00-23</t>
  </si>
  <si>
    <t>น้ำยาสำหรับพ่นฆ่าเชื้อในอากาศด้วยไฮโดรเจนเปอร์ออกไซด์</t>
  </si>
  <si>
    <t>03-น-06-01</t>
  </si>
  <si>
    <t>เนกาซันท์ (Negasunt)</t>
  </si>
  <si>
    <t>03-น-08-01</t>
  </si>
  <si>
    <t>ไนโตรเจนเหลว</t>
  </si>
  <si>
    <t>03-น-09-01</t>
  </si>
  <si>
    <t>4 - (4 - ไนโตรเบนซิน) - ไพริดีน (เอ็นบีพี) [4-(4-Nitrobenzyl)-pyridine (NBP)]</t>
  </si>
  <si>
    <t>03-บ-01-01</t>
  </si>
  <si>
    <t>บลัด อาการ์ เบส (Blood agar base)</t>
  </si>
  <si>
    <t>03-บ-03-03</t>
  </si>
  <si>
    <t>03-บ-03-01</t>
  </si>
  <si>
    <t>03-บ-03-02</t>
  </si>
  <si>
    <t>03-บ-02-02</t>
  </si>
  <si>
    <t>บัฟเฟอร์เปปโตน วอเตอร์</t>
  </si>
  <si>
    <t>03-บ-06-01</t>
  </si>
  <si>
    <t xml:space="preserve">บีฟ เอ็กซ์แทร็ค (Beef extract) </t>
  </si>
  <si>
    <t>03-บ-08-01</t>
  </si>
  <si>
    <t>เบนซิล แอลกอฮอล์ (Benzyl Alcohol)</t>
  </si>
  <si>
    <t>03-บ-00-02</t>
  </si>
  <si>
    <t>โบรโมเครซอล เพอเพิล (Bromrocresol purple)</t>
  </si>
  <si>
    <t>03-บ-12-01</t>
  </si>
  <si>
    <t>2-โบรโมเอททิล แอมโมเนียมโบรไมด์  หรือ 2-โบรโมเอททิลลามีนไฮโดรโบรไมด์ (บีอีเอ)</t>
  </si>
  <si>
    <t>03-ป-00-06</t>
  </si>
  <si>
    <t>ปูนขาวบดผง(แคลเซียมออกไซด์)</t>
  </si>
  <si>
    <t>03-ป-03-01</t>
  </si>
  <si>
    <t>เปปโตน (Peptone)</t>
  </si>
  <si>
    <t>เป็ดทดสอบวัคซีน</t>
  </si>
  <si>
    <t>03-ป-02-02</t>
  </si>
  <si>
    <t>เป็ดไข่พันธุ์กากีแคมป์เบลล์ (Khaki Cambell)</t>
  </si>
  <si>
    <t>03-ป-08-01</t>
  </si>
  <si>
    <t>โปตัสเซียม ไดไฮโดรเจน ฟอสเฟต (Potassium dihydrogen phosphate)</t>
  </si>
  <si>
    <t>03-ป-10-01</t>
  </si>
  <si>
    <t>โปตัสเซียม ไอโอไดด์ (Potassium  Iodide)</t>
  </si>
  <si>
    <t>03-ป-00-04</t>
  </si>
  <si>
    <t>โปตัสเซียม ไอโอไดด์ เกรด BP</t>
  </si>
  <si>
    <t>03-ป-04-01</t>
  </si>
  <si>
    <t>โปตัสเซียมคลอไรด์ (Potassium chloride)</t>
  </si>
  <si>
    <t>03-ป-09-01</t>
  </si>
  <si>
    <t>03-ผ-03-01</t>
  </si>
  <si>
    <t>แผ่นอาหารสำเร็จรูปสำหรับตรวจหา Aerobic Bacteria</t>
  </si>
  <si>
    <t>03-พ-01-04</t>
  </si>
  <si>
    <t>พาราฟอร์มาลดิไฮดิ์ กระป๋องขนาด 200 ตร.ม (RF)</t>
  </si>
  <si>
    <t>03-พ-03-01</t>
  </si>
  <si>
    <t>พาราฟินเหลว (Liquid paraffin)</t>
  </si>
  <si>
    <t>03-พ-04-01</t>
  </si>
  <si>
    <t>เพ็นนิซิลินจีโซเดียมซอลต์ (Pennicillin G Sodium salt)</t>
  </si>
  <si>
    <t>03-พ-09-01</t>
  </si>
  <si>
    <t>03-พ-00-02</t>
  </si>
  <si>
    <t>โพลีอลูมิเนียมคลอไรด์ชนิดผง (Poly Aluminium Chloride Powder)</t>
  </si>
  <si>
    <t>โพลีเมอร์ผง ชนิดประจุลบ (Anionic Polymer Powder)</t>
  </si>
  <si>
    <t>03-ฟ-03-01</t>
  </si>
  <si>
    <t>ฟอร์มาลดิไฮด์โซลูชั่น 37% เกรดบีพี (Formaldehyde BP)</t>
  </si>
  <si>
    <t>03-ฟ-00-01</t>
  </si>
  <si>
    <t>ฟอร์มาลดิไฮด์โซลูชั่น 37% เกรดบีพี (Formaldehyde solution 37% BP)</t>
  </si>
  <si>
    <t>มล.</t>
  </si>
  <si>
    <t>ฟอร์มาลดิไฮด์โซลูชั่น 38% เกรดงานวิเคราะห์ (Formaldehyde solution 38% AR)</t>
  </si>
  <si>
    <t>03-ฟ-05-01</t>
  </si>
  <si>
    <t>ฟีทัลคาล์ฟซีรั่มหรือฟีทัลโบไวน์ซีรั่ม (Fetal Calf Serum or Fetal Bovine Serum)</t>
  </si>
  <si>
    <t>03-ฟ-06-02</t>
  </si>
  <si>
    <t>03-ม-00-03</t>
  </si>
  <si>
    <t>มอนทาไนด์ ISA 70 VG</t>
  </si>
  <si>
    <t>03-ม-00-02</t>
  </si>
  <si>
    <t>03-ม-04-02</t>
  </si>
  <si>
    <t>03-ม-06-01</t>
  </si>
  <si>
    <t>เมททานอล (Methanol )</t>
  </si>
  <si>
    <t>เม็ดวัดค่าคลอรีนไดออกไซด์</t>
  </si>
  <si>
    <t>03-ม-09-01</t>
  </si>
  <si>
    <t>แมกนีเซียมคลอไรด์ 6 น้ำ  (Magnesium Chloride  hexahydrate or Magnesium chloride  6-hydrate )</t>
  </si>
  <si>
    <t>แมกนีเซียมซัลเฟต 7 น้ำ  (Magnesium sulphate 7H2O )</t>
  </si>
  <si>
    <t>03-ย-09-04</t>
  </si>
  <si>
    <t>03-ย-09-01</t>
  </si>
  <si>
    <t>03-ย-09-07</t>
  </si>
  <si>
    <t>ยาฉีด Ivermectin  ขนาด 100 มล.</t>
  </si>
  <si>
    <t>03-ย-00-05</t>
  </si>
  <si>
    <t>ยาฉีดออแกนิค และฟอสฟอรัส (คาโตซาล) 100 ml.</t>
  </si>
  <si>
    <t>03-ย-00-01</t>
  </si>
  <si>
    <t>ยาฉีดไอโวแมค ( IVOMEC ) สำหรับสุกร</t>
  </si>
  <si>
    <t>ยาปฏิชีวนะ กานามัยซิน โมโนซัลเฟต (Kanamycin monosulfate) ชนิดผง</t>
  </si>
  <si>
    <t>ยาโซคลอสเปรย์</t>
  </si>
  <si>
    <t>ยาไซลาซีน 2% (Zylazine 2% solution)</t>
  </si>
  <si>
    <t>03-ย-00-15</t>
  </si>
  <si>
    <t>ยาถ่ายพยาธิตัวตืด Abeltel</t>
  </si>
  <si>
    <t>03-ย-00-07</t>
  </si>
  <si>
    <t>ยาเพ็นนิซิลลินและสเตรปโตมัยซินชนิดฉีดออกฤทธิ์นาน</t>
  </si>
  <si>
    <t>03-ย-00-09</t>
  </si>
  <si>
    <t>ยา OXCACIN-EN 5%</t>
  </si>
  <si>
    <t>03-ย-01-01</t>
  </si>
  <si>
    <t>ยีสต์ เอ็กซแทร็ค (Yeast extract)</t>
  </si>
  <si>
    <t>03-ย-02-02</t>
  </si>
  <si>
    <t>ยูมัลจิน เอ็ม 8 (Eumulgin M 8)</t>
  </si>
  <si>
    <t>03-ร-00-01</t>
  </si>
  <si>
    <t>03-ล-02-01</t>
  </si>
  <si>
    <t>แล็กตัลบูมินไฮโดรไลเสต (Lactalbumin hydrolysate)</t>
  </si>
  <si>
    <t>03-ล-03-01</t>
  </si>
  <si>
    <t>แลคโตส ปราศจากน้ำ (Lactose Anhydrous)</t>
  </si>
  <si>
    <t>03-ว-01-03</t>
  </si>
  <si>
    <t>วิตามิน ADEK ชนิดน้ำ</t>
  </si>
  <si>
    <t>03-ส-00-20</t>
  </si>
  <si>
    <t>สปอร์สำหรับการตรวจสอบความถูกต้องเครื่องนึ่งฆ่าเชื้อ</t>
  </si>
  <si>
    <t>03-ส-09-10</t>
  </si>
  <si>
    <t>03-ส-09-03</t>
  </si>
  <si>
    <t>สารเคมีสำเร็จรูปสำหรับวิเคราะห์คลอรีนรวม (Total Chlorine Reagent)</t>
  </si>
  <si>
    <t>03-ส-09-04</t>
  </si>
  <si>
    <t>สารเคมีสำเร็จรูปสำหรับวิเคราะห์คลอรีนอิสระ (Free chlorine Reagent)</t>
  </si>
  <si>
    <t>03-ส-09-05</t>
  </si>
  <si>
    <t>สารเคมีสำเร็จรูปสำหรับวิเคราะห์ความกระด้างคงเหลือ (Residual hardness Reagent)</t>
  </si>
  <si>
    <t>03-ส-09-06</t>
  </si>
  <si>
    <t>สารเคมีสำเร็จรูปสำหรับวิเคราะห์ความกระด้างรวม (Total hardness Reagent)</t>
  </si>
  <si>
    <t>03-ส-09-07</t>
  </si>
  <si>
    <t>สารเคมีสำเร็จรูปสำหรับวิเคราะห์แคดเมียม (Cadmium Reagent)</t>
  </si>
  <si>
    <t>03-ส-09-08</t>
  </si>
  <si>
    <t>สารเคมีสำเร็จรูปสำหรับวิเคราะห์ตะกั่ว (Lead Reagent)</t>
  </si>
  <si>
    <t>03-ส-09-09</t>
  </si>
  <si>
    <t>สารเคมีสำเร็จรูปสำหรับวิเคราะห์ทองแดง (Copper Reagent)</t>
  </si>
  <si>
    <t>03-ส-09-11</t>
  </si>
  <si>
    <t>สารเคมีสำเร็จรูปสำหรับวิเคราะห์ไนไตรท์ (Nitrite Reagent)</t>
  </si>
  <si>
    <t>03-ส-09-12</t>
  </si>
  <si>
    <t>สารเคมีสำเร็จรูปสำหรับวิเคราะห์โปตัสเซียม (Potassium Reagent)</t>
  </si>
  <si>
    <t>03-ส-09-13</t>
  </si>
  <si>
    <t>สารเคมีสำเร็จรูปสำหรับวิเคราะห์ฟอสเฟต (Phosphate Reagent)</t>
  </si>
  <si>
    <t>03-ส-09-14</t>
  </si>
  <si>
    <t>สารเคมีสำเร็จรูปสำหรับวิเคราะห์แมงกานีส (Manganese Reagent)</t>
  </si>
  <si>
    <t>03-ส-09-15</t>
  </si>
  <si>
    <t>สารเคมีสำเร็จรูปสำหรับวิเคราะห์สังกะสี (Zinc Reagent)</t>
  </si>
  <si>
    <t>03-ส-00-00</t>
  </si>
  <si>
    <t>สารส้มน้ำ 8% (Aluminum Sulphate 8%)</t>
  </si>
  <si>
    <t>03-ส-00-05</t>
  </si>
  <si>
    <t>สุกรทดลองอายุ 6 - 8 สัปดาห์ ไม่ฉีดวัคซีนไม่ติดเชื้อ</t>
  </si>
  <si>
    <t>03-ห-01-01</t>
  </si>
  <si>
    <t>03-ห-01-02</t>
  </si>
  <si>
    <t>หนูตะเภา (นน. 400-600 กรัม)</t>
  </si>
  <si>
    <t>03-อ-00-17</t>
  </si>
  <si>
    <t>อม็อคซี่ซิลลินไตรไฮเดรต (Amoxicillin Trihydrate)</t>
  </si>
  <si>
    <t>03-อ-02-02</t>
  </si>
  <si>
    <t>อ๊อกซี่คลิน โซลูเบิล</t>
  </si>
  <si>
    <t>03-อ-03-01</t>
  </si>
  <si>
    <t>อะซิโตน (Acetone)</t>
  </si>
  <si>
    <t>03-อ-06-01</t>
  </si>
  <si>
    <t>เอททิลีนออกไซด์โพลีเมอร์(โพลีอ๊อกซ์)[Ethylene oxide polymer, Polyox]</t>
  </si>
  <si>
    <t>03-อ-07-02</t>
  </si>
  <si>
    <t>เอทานอล 95 % ( Ethanol 95% สุราสามทับ)</t>
  </si>
  <si>
    <t>ปี๊ป</t>
  </si>
  <si>
    <t>03-อ-07-03</t>
  </si>
  <si>
    <t>เอทานอล 95 % เกรดงานวิเคราะห์ ( Ethanol 95% AR)</t>
  </si>
  <si>
    <t>03-อ-08-01</t>
  </si>
  <si>
    <t>เออริโอโครม แบลค ที ( Eriochrome black T )</t>
  </si>
  <si>
    <t>03-อ-00-08</t>
  </si>
  <si>
    <t>แอนติเจนสำหรับตรวจแอนติบอดี้ต่อเชื้อบรูเซลลาโดยวิธีโรสเบงกอล</t>
  </si>
  <si>
    <t>03-อ-11-01</t>
  </si>
  <si>
    <t>แอนติโฟมหรือซิลิโคนดีโฟมเมอร์ (Antifom or Sillcone defoamer)</t>
  </si>
  <si>
    <t>แอบโซลูท แอลกอฮอล์ (Absolute alcohol)</t>
  </si>
  <si>
    <t>03-อ-00-10</t>
  </si>
  <si>
    <t>แอมโฟเทอริซิน บี ชนิดฉีด ยูเอสพี (Amphotericin B for injection U.S.P.)</t>
  </si>
  <si>
    <t>03-อ-14-03</t>
  </si>
  <si>
    <t>แอมโมเนียมคาร์บอเนต (Ammonium carbonate) สำหรับรมพื้นที่ 200 ตร.ม. (RF)</t>
  </si>
  <si>
    <t>03-อ-16-01</t>
  </si>
  <si>
    <t>แอล-กลูตามีน(L-Glutamine)</t>
  </si>
  <si>
    <t>03-อ-16-02</t>
  </si>
  <si>
    <t>แอล-ซีสเตอีน ไฮโดรคลอไรด์ (L-Cysteine Hydrochloride)</t>
  </si>
  <si>
    <t>03-อ-16-03</t>
  </si>
  <si>
    <t>แอล-ซีสทีน (L-Cystine)</t>
  </si>
  <si>
    <t>03-อ-16-07</t>
  </si>
  <si>
    <t>แอล-ไทโรซีน (L-Tyrosine)</t>
  </si>
  <si>
    <t>03-ฮ-00-01</t>
  </si>
  <si>
    <t>ไฮดรานอล เมทานอล ดราย (Hydranal Methanol dry)</t>
  </si>
  <si>
    <t>Aluminum Sulphate (18H2O)(AL2</t>
  </si>
  <si>
    <t>Ethanol Absolute</t>
  </si>
  <si>
    <t>คู่</t>
  </si>
  <si>
    <t>ชิ้น</t>
  </si>
  <si>
    <t>ลัง</t>
  </si>
  <si>
    <t>แพ็ค</t>
  </si>
  <si>
    <t>05-ด-01-01</t>
  </si>
  <si>
    <t>ด้ายกลุ่มสีขาวขนาดใหญ่</t>
  </si>
  <si>
    <t>เล่ม</t>
  </si>
  <si>
    <t>ยางวงรัดของขนาดเส้นเล็ก</t>
  </si>
  <si>
    <t>วัสดุโรงงาน</t>
  </si>
  <si>
    <t>10-B-00-10</t>
  </si>
  <si>
    <t>Bag Filter ขนาด 592x592x534 mm.</t>
  </si>
  <si>
    <t>310 cappillaries</t>
  </si>
  <si>
    <t>10-C-11-01</t>
  </si>
  <si>
    <t>Cell counting chamber slides</t>
  </si>
  <si>
    <t>10-D-04-01</t>
  </si>
  <si>
    <t>Disposable filter Dia. 50-60 mm. ขนาด 0.2 ไมครอน</t>
  </si>
  <si>
    <t>Disposable Hydrogen + Carbon Dioxide Generator Envelopes</t>
  </si>
  <si>
    <t>10-D-03-01</t>
  </si>
  <si>
    <t>Disposable sterile filter unit ขนาดเส้นผ่าศูนย์กลาง 25 mm. Pore size  0.2  ไมครอน</t>
  </si>
  <si>
    <t>10-D-03-02</t>
  </si>
  <si>
    <t>Disposable sterile filter unit ขนาดเส้นผ่าศูนย์กลาง 25 mm. Pore size  0.45  ไมครอน</t>
  </si>
  <si>
    <t>10-D-03-03</t>
  </si>
  <si>
    <t>Disposable sterile filter unit ขนาดเส้นผ่าศูนย์กลาง 25 mm. Pore size  0.8  ไมครอน</t>
  </si>
  <si>
    <t>10-E-04-01</t>
  </si>
  <si>
    <t>10-E-00-08</t>
  </si>
  <si>
    <t>Electrode สำหรับวัดค่าความเป็นกรด-ด่าง ในวัคซีนและน้ำยาละลาย</t>
  </si>
  <si>
    <t>Electrode วัดความเป็นกรด-ด่าง ชนิด all in one สำหรับเครื่อง Oaktan รุ่น pH 700</t>
  </si>
  <si>
    <t>10-F-09-04</t>
  </si>
  <si>
    <t>Filter Pipette Tips, sterile, 1,000 ul, with box</t>
  </si>
  <si>
    <t>10-F-09-01</t>
  </si>
  <si>
    <t>Filter Pipette Tips, sterile, 10 ul, with box</t>
  </si>
  <si>
    <t>10-F-09-02</t>
  </si>
  <si>
    <t>Filter Pipette Tips, sterile, 100 ul, with box</t>
  </si>
  <si>
    <t>10-F-09-03</t>
  </si>
  <si>
    <t>Filter Pipette Tips, sterile, 200 ul, with box</t>
  </si>
  <si>
    <t>10-F-09-08</t>
  </si>
  <si>
    <t>Filter tip ขนาด 100-1,000 ไมโครลิตร (พร้อมกล่อง)</t>
  </si>
  <si>
    <t>10-F-09-07</t>
  </si>
  <si>
    <t>Filter tip ขนาด 1-200 ไมโครลิตร (พร้อมกล่อง)</t>
  </si>
  <si>
    <t>10-F-09-06</t>
  </si>
  <si>
    <t>Filter tip ขนาด 1-50 ไมโครลิตร (พร้อมกล่อง)</t>
  </si>
  <si>
    <t>Flex หุ้มสายยาง ขนาด 1 1/4 นิ้ว</t>
  </si>
  <si>
    <t>Flex หุ้มสายยาง ขนาด 5/8 นิ้ว</t>
  </si>
  <si>
    <t>10-F-05-01</t>
  </si>
  <si>
    <t>Fourmicer Flask ขนาด 1,000 มล.</t>
  </si>
  <si>
    <t>10-F-06-01</t>
  </si>
  <si>
    <t>Front heating plate (164 25A)</t>
  </si>
  <si>
    <t>10-G-01-01</t>
  </si>
  <si>
    <t>Gasket nut (30 1501)</t>
  </si>
  <si>
    <t>Genetic Analyzer Sample  for 0.5 ml Sample</t>
  </si>
  <si>
    <t>Genetic Analyzer Sample Tubes (0.5 ml)</t>
  </si>
  <si>
    <t>10-H-00-13</t>
  </si>
  <si>
    <t>HEPA Filter ขนาด 610x610x292 mm.</t>
  </si>
  <si>
    <t>10-I-01-01</t>
  </si>
  <si>
    <t>Interference filter 254 nm.</t>
  </si>
  <si>
    <t>10-M-00-14</t>
  </si>
  <si>
    <t>0.2 ml PCR tube, flat cap (1,000/แพ็ค)</t>
  </si>
  <si>
    <t>10-M-00-15</t>
  </si>
  <si>
    <t>0.5 ml PCR tube, flat cap (1,000/แพ็ค)</t>
  </si>
  <si>
    <t>10-M-02-01</t>
  </si>
  <si>
    <t>Measuring cells ( Flow cell)</t>
  </si>
  <si>
    <t>10-M-03-07</t>
  </si>
  <si>
    <t>Membrane valve รุ่น DN 15 Diaphragm เส้นผ่านศูนย์กลาง 1/2 นิ้ว</t>
  </si>
  <si>
    <t>10-M-03-09</t>
  </si>
  <si>
    <t>Membrane valve รุ่น DN 25 Diaphragm เส้นผ่านศูนย์กลาง 1 นิ้ว</t>
  </si>
  <si>
    <t>10-M-03-06</t>
  </si>
  <si>
    <t>Membrane valve รุ่น DN 8   Diaphragm เส้นผ่านศูนย์กลาง 1/4 นิ้ว</t>
  </si>
  <si>
    <t>10-M-00-12</t>
  </si>
  <si>
    <t>Microcentrifuge tube 1.5 ml</t>
  </si>
  <si>
    <t>10-O-01-01</t>
  </si>
  <si>
    <t>Oxygen regulator (DEMC regulateur SC 10102)</t>
  </si>
  <si>
    <t>10-P-11-02</t>
  </si>
  <si>
    <t>P.V.A. air filter No.40</t>
  </si>
  <si>
    <t>10-P-00-01</t>
  </si>
  <si>
    <t>Pick up head (ลูกยางจับขวดวัคซีนลงกล่อง)</t>
  </si>
  <si>
    <t>10-P-00-04</t>
  </si>
  <si>
    <t>Pyrogen-free Dilution Tubes</t>
  </si>
  <si>
    <t>Quartz Cuvette 10 mm</t>
  </si>
  <si>
    <t>10-R-00-01</t>
  </si>
  <si>
    <t>Ribbon Hot Foil ขนาด 25 มม. x122 ม.</t>
  </si>
  <si>
    <t>10-R-00-02</t>
  </si>
  <si>
    <t>reagent reservoir ขนาด 25 มล. ชนิดนึ่งได้</t>
  </si>
  <si>
    <t>reagent reservoir ขนาด 50 มล. ชนิดนึ่งได้</t>
  </si>
  <si>
    <t>10-S-02-01</t>
  </si>
  <si>
    <t xml:space="preserve">Sartocon Cassettes 0.2 micron </t>
  </si>
  <si>
    <t>Rochester Pean Haemo Foecep ขนาด 8 นิ้ว</t>
  </si>
  <si>
    <t>10-T-04-01</t>
  </si>
  <si>
    <t>Tissue culture dish ขนาด 35 X 10 มม.</t>
  </si>
  <si>
    <t>10-W-00-01</t>
  </si>
  <si>
    <t>96 well cell culture cluster</t>
  </si>
  <si>
    <t>10-W-02-02</t>
  </si>
  <si>
    <t>Wash Bottle ขนาด 250 มล.</t>
  </si>
  <si>
    <t>10-W-02-03</t>
  </si>
  <si>
    <t>Wash Bottle ขนาด 500 มล.</t>
  </si>
  <si>
    <t>กรรไกรสเตนเลส ชนิดโค้งปลายมน ยาว 12 ซม.</t>
  </si>
  <si>
    <t>10-ก-01-01</t>
  </si>
  <si>
    <t>กรรไกรสเตนเลส ชนิดโค้งปลายมน ยาว 13 ซม.</t>
  </si>
  <si>
    <t>10-ก-00-23</t>
  </si>
  <si>
    <t>10-ก-00-90</t>
  </si>
  <si>
    <t>กรรไกรสำหรับตัดเนื้อเยื่อปลายตรง ยาว 20 ซม.</t>
  </si>
  <si>
    <t>กรรไกรผ่าตัดปลายตรง ยาว 22 ซม.</t>
  </si>
  <si>
    <t>กรรไกรผ่าตัดปลายมนโค้ง ยาว 13 ซม.</t>
  </si>
  <si>
    <t>กระจกสำหรับปิดสไลด์ ขนาด 18x18 มม.</t>
  </si>
  <si>
    <t>10-ก-58-01</t>
  </si>
  <si>
    <t>กระจกปิดสไลด์ 22x22 มม.</t>
  </si>
  <si>
    <t>10-ก-15-01</t>
  </si>
  <si>
    <t>กระดาษไขสำหรับชั่งสาร</t>
  </si>
  <si>
    <t>10-ก-00-03</t>
  </si>
  <si>
    <t>กระดาษคร๊าฟเหนียว</t>
  </si>
  <si>
    <t>10-ก-17-01</t>
  </si>
  <si>
    <t>กระดาษชาร์ตสำหรับ LBK brommic ( 2210 recorder-2 channel PKT/10)</t>
  </si>
  <si>
    <t>10-ก-18-02</t>
  </si>
  <si>
    <t>กระดาษเช็ดเลนส์</t>
  </si>
  <si>
    <t>10-ก-18-03</t>
  </si>
  <si>
    <t>กระดาษสำหรับงานเช็ดพื้นผิวในห้องปฏิบัติการ</t>
  </si>
  <si>
    <t>10-ก-19-01</t>
  </si>
  <si>
    <t>กระดาษเซลโลเฟน</t>
  </si>
  <si>
    <t>10-ก-24-01</t>
  </si>
  <si>
    <t>กระดาษเลเบลชนิดมีกาวในตัว (Self adhesive label) ขนาด A 1    9x13 มม.</t>
  </si>
  <si>
    <t>10-ก-24-10</t>
  </si>
  <si>
    <t>กระดาษเลเบลชนิดมีกาวในตัว (Self adhesive label) ขนาด A 10  25X50 มม.</t>
  </si>
  <si>
    <t>10-ก-24-02</t>
  </si>
  <si>
    <t>กระดาษเลเบลชนิดมีกาวในตัว (Self adhesive label) ขนาด A 2   8x20 มม.</t>
  </si>
  <si>
    <t>10-ก-24-03</t>
  </si>
  <si>
    <t>กระดาษเลเบลชนิดมีกาวในตัว (Self adhesive label) ขนาด A 3   13X19 มม.</t>
  </si>
  <si>
    <t>10-ก-24-04</t>
  </si>
  <si>
    <t>กระดาษเลเบลชนิดมีกาวในตัว (Self adhesive label) ขนาด A 4   16X21 มม.</t>
  </si>
  <si>
    <t>10-ก-24-05</t>
  </si>
  <si>
    <t>กระดาษเลเบลชนิดมีกาวในตัว (Self adhesive label) ขนาด A 5   13X38 มม.</t>
  </si>
  <si>
    <t>10-ก-24-08</t>
  </si>
  <si>
    <t>กระดาษเลเบลชนิดมีกาวในตัว (Self adhesive label) ขนาด A 8  25X38 มม.</t>
  </si>
  <si>
    <t>10-ก-00-06</t>
  </si>
  <si>
    <t>กระดาษเลเบลชนิดมีกาวในตัว สีเขียว</t>
  </si>
  <si>
    <t>10-ก-00-04</t>
  </si>
  <si>
    <t>กระดาษเลเบลชนิดมีกาวในตัว สีส้ม</t>
  </si>
  <si>
    <t>10-ก-00-05</t>
  </si>
  <si>
    <t>กระดาษเลเบลชนิดมีกาวในตัว สีเหลือง</t>
  </si>
  <si>
    <t>กระดาษเลเบลชนิดมีกาวในตัว สีขาว</t>
  </si>
  <si>
    <t>10-ก-25-02</t>
  </si>
  <si>
    <t>กระดาษวัดความเป็นกรด-ด่าง (pH paper) 0-14</t>
  </si>
  <si>
    <t>10-ก-29-01</t>
  </si>
  <si>
    <t>กระดาษสีน้ำตาล</t>
  </si>
  <si>
    <t>10-ก-29-03</t>
  </si>
  <si>
    <t>10-ก-35-03</t>
  </si>
  <si>
    <t>กระบอกฉีดยา Tuberculine ขนาด 1 มล. แบบพลาสติกพร้อมเข็ม ขนาด 26 Gx0.5"</t>
  </si>
  <si>
    <t>10-ก-31-01</t>
  </si>
  <si>
    <t>กระบอกฉีดยาแก้ว ชนิดหัวไม่ล๊อค ขนาด 2 มล.</t>
  </si>
  <si>
    <t>10-ก-31-04</t>
  </si>
  <si>
    <t>กระบอกฉีดยาแก้ว ชนิดหัวไม่ล๊อค ขนาด 20 มล.</t>
  </si>
  <si>
    <t>10-ก-31-02</t>
  </si>
  <si>
    <t>กระบอกฉีดยาแก้ว ชนิดหัวไม่ล๊อค ขนาด 5 มล.</t>
  </si>
  <si>
    <t>10-ก-32-04</t>
  </si>
  <si>
    <t>กระบอกฉีดยาแก้ว ชนิดหัวล๊อค ขนาด 20 มล.</t>
  </si>
  <si>
    <t>10-ก-34-05</t>
  </si>
  <si>
    <t>กระบอกฉีดยาขนาด 10 มล. แบบพลาสติก (Disposable)</t>
  </si>
  <si>
    <t>10-ก-34-06</t>
  </si>
  <si>
    <t>กระบอกฉีดยาขนาด 20 มล. แบบพลาสติก (Disposable)</t>
  </si>
  <si>
    <t>10-ก-34-03</t>
  </si>
  <si>
    <t>กระบอกฉีดยาขนาด 3 มล. แบบพลาสติก (Disposable)</t>
  </si>
  <si>
    <t>10-ก-34-04</t>
  </si>
  <si>
    <t>กระบอกฉีดยาขนาด 5 มล. แบบพลาสติก (Disposable)</t>
  </si>
  <si>
    <t>กระบอกฉีดยาขนาด 50 มล. แบบพลาสติก (Disposable)</t>
  </si>
  <si>
    <t>10-ก-00-09</t>
  </si>
  <si>
    <t>กระบอกฉีดยาพลาสติกสำหรับเจาะเลือด (Monovett)</t>
  </si>
  <si>
    <t>10-ก-37-07</t>
  </si>
  <si>
    <t>กระบอกตวง  (Cylinder) ขนาด 1,000  มล.</t>
  </si>
  <si>
    <t>กระบอกตวง  (Cylinder) ขนาด 100  มล.</t>
  </si>
  <si>
    <t>10-ก-37-08</t>
  </si>
  <si>
    <t>กระบอกตวง  (Cylinder) ขนาด 2,000  มล.</t>
  </si>
  <si>
    <t>กระบอกตวง  (Cylinder) ขนาด 500  มล.</t>
  </si>
  <si>
    <t>10-ก-43-08</t>
  </si>
  <si>
    <t>กล่องกระดาษบรรจุ 10 ขวดของวัคซีนแอนแทรกซ์ พร้อมไส้ใน</t>
  </si>
  <si>
    <t>10-ก-00-70</t>
  </si>
  <si>
    <t>กล่องกระดาษบรรจุน้ำยาละลายวัคซีนบรูเซลโลซีส ขนาดบรรจุ 10 มล.  จำนวน 10 ขวด</t>
  </si>
  <si>
    <t>10-ก-00-68</t>
  </si>
  <si>
    <t>กล่องกระดาษบรรจุน้ำยาละลายวัคซีนฝีดาษไก่ ขนาดบรรจุ 5 มล. จำนวน 10 ขวด</t>
  </si>
  <si>
    <t>10-ก-00-67</t>
  </si>
  <si>
    <t>กล่องกระดาษบรรจุน้ำยาละลายวัคซีนรวมนิวคาสเซิลและหลอดลมอักเสบติดต่อในไก่ ขนาดบรรจุ 5 มล.จำนวน 10 ขวด</t>
  </si>
  <si>
    <t>10-ก-00-64</t>
  </si>
  <si>
    <t>กล่องกระดาษบรรจุน้ำยาละลายวัคซีนอหิวาต์สุกร ขนาดบรรจุ 10 มล. จำนวน 10 ขวด</t>
  </si>
  <si>
    <t>10-ก-00-57</t>
  </si>
  <si>
    <t>กล่องกระดาษบรรจุวัคซีนกาฬโรคเป็ด สเตรน Jansen ขนาด 200 โด๊ส จำนวน 10 ขวด</t>
  </si>
  <si>
    <t>10-ก-00-59</t>
  </si>
  <si>
    <t>กล่องกระดาษบรรจุวัคซีนบรูเซลโลซีส สเตรน 19 ขนาด 5 โด๊ส จำนวน 10 ขวด</t>
  </si>
  <si>
    <t>10-ก-00-56</t>
  </si>
  <si>
    <t>กล่องกระดาษบรรจุวัคซีนอหิวาต์สุกร สเตรน China ขนาด 10 โด๊ส จำนวน 10 ขวด</t>
  </si>
  <si>
    <t>10-ก-00-87</t>
  </si>
  <si>
    <t>กล่องกระดาษบรรจุวัคซีนอหิวาต์สุกร สเตรน China ขนาด 30 โด๊ส จำนวน 1,000 ขวด</t>
  </si>
  <si>
    <t>10-ก-00-91</t>
  </si>
  <si>
    <t>กล่องกระดาษบรรจุวัคซีนอหิวาต์สุกร สเตรน WPE/Th  ขนาด 10 โด๊ส จำนวน 10 ขวด</t>
  </si>
  <si>
    <t>10-ก-44-01</t>
  </si>
  <si>
    <t>กล่องกระดาษลูกฟูก 5 ชั้น สำหรับบรรจุไข่ไก่ฟัก</t>
  </si>
  <si>
    <t>10-ก-00-14</t>
  </si>
  <si>
    <t>กล่องกระดาษลูกฟูกบรรจุ 200 ขวด ของแอนติเจนบรูเซลโลซีส</t>
  </si>
  <si>
    <t>10-ก-48-01</t>
  </si>
  <si>
    <t>กล่องกระดาษลูกฟูกบรรจุ 400 ขวด ของวัคซีนบรูเซลโลซีสและน้ำยาละลายวัคซีน</t>
  </si>
  <si>
    <t>10-ก-00-76</t>
  </si>
  <si>
    <t>กล่องกระดาษลูกฟูกบรรจุน้ำยาละลายวัคซีนกาฬโรคเป็ด ขนาดบรรจุ 100 มล. จำนวน 10 ขวด</t>
  </si>
  <si>
    <t>10-ก-00-71</t>
  </si>
  <si>
    <t>กล่องกระดาษลูกฟูกบรรจุน้ำยาละลายวัคซีนกาฬโรคเป็ด ขนาดบรรจุ 100 มล. จำนวน 100 ขวด</t>
  </si>
  <si>
    <t>10-ก-00-74</t>
  </si>
  <si>
    <t>กล่องกระดาษลูกฟูกบรรจุน้ำยาละลายวัคซีนบรูเซลโลซีส ขนาดบรรจุ 10 มล.จำนวน 400 ขวด</t>
  </si>
  <si>
    <t>10-ก-00-93</t>
  </si>
  <si>
    <t>กล่องกระดาษลูกฟูกบรรจุน้ำยาละลายวัคซีนฝีดาษไก่ ขนาดบรรจุ 5 มล. จำนวน 1000 ขวด</t>
  </si>
  <si>
    <t>10-ก-00-73</t>
  </si>
  <si>
    <t>กล่องกระดาษลูกฟูกบรรจุน้ำยาละลายวัคซีนรวมนิวคาสเซิลและหลอดลมอักเสบติดต่อในไก่ขนาดบรรจุ 5 มล. จำนวน 1,000 ขวด</t>
  </si>
  <si>
    <t>10-ก-00-72</t>
  </si>
  <si>
    <t>กล่องกระดาษลูกฟูกบรรจุน้ำยาละลายวัคซีนอหิวาต์สุกร ขนาดบรรจุ 10 มล. จำนวน 1,000 ขวด</t>
  </si>
  <si>
    <t>10-ก-00-61</t>
  </si>
  <si>
    <t>กล่องกระดาษลูกฟูกบรรจุวัคซีนกาฬโรคเป็ด สเตรน Jansen ขนาด 200 โด๊ส จำนวน 1,000 ขวด</t>
  </si>
  <si>
    <t>10-ก-00-96</t>
  </si>
  <si>
    <t>กล่องกระดาษลูกฟูกบรรจุวัคซีนแบลคเลก สเตรน ท้องถิ่น ขนาด 20 โด๊ส จำนวน 10 ขวด</t>
  </si>
  <si>
    <t>10-ก-00-62</t>
  </si>
  <si>
    <t>กล่องกระดาษลูกฟูกบรรจุวัคซีนแบลคเลก สเตรน ท้องถิ่น ขนาด 20 โด๊ส จำนวน 100 ขวด</t>
  </si>
  <si>
    <t>10-ก-00-77</t>
  </si>
  <si>
    <t>กล่องกระดาษลูกฟูกบรรจุวัคซีนฝีดาษไก่ สเตรนท้องถิ่น ขนาด 200 โด๊ส จำนวน 1,000 ขวด</t>
  </si>
  <si>
    <t>10-ก-00-55</t>
  </si>
  <si>
    <t>กล่องกระดาษลูกฟูกบรรจุวัคซีนรวมนิวคาสเซิลเชื้อเป็น สเตรน La Sota และหลอดลมอักเสบติดต่อในไก่สเตรนท้องถิ่นขนาด 100 โด๊ส จำนวน 1,000 ขวด</t>
  </si>
  <si>
    <t>10-ก-00-58</t>
  </si>
  <si>
    <t>กล่องกระดาษลูกฟูกบรรจุวัคซีนอหิวาต์เป็ด-ไก่ ไทป์ A:1 ขนาด 100 โด๊ส จำนวน 10 ขวด</t>
  </si>
  <si>
    <t>10-ก-00-63</t>
  </si>
  <si>
    <t>กล่องกระดาษลูกฟูกบรรจุวัคซีนอหิวาต์เป็ด-ไก่ ไทป์ A:1 ขนาด 100 โด๊ส จำนวน 100 ขวด</t>
  </si>
  <si>
    <t>10-ก-00-60</t>
  </si>
  <si>
    <t>กล่องกระดาษลูกฟูกบรรจุวัคซีนอหิวาต์สุกร สเตรน China ขนาด 10 โด๊ส จำนวน 1,000 ขวด</t>
  </si>
  <si>
    <t>10-ก-00-92</t>
  </si>
  <si>
    <t>กล่องกระดาษลูกฟูกบรรจุวัคซีนอหิวาต์สุกร สเตรน WPE/Th  ขนาด 10 โด๊ส จำนวน 1,000 ขวด</t>
  </si>
  <si>
    <t>10-ก-00-80</t>
  </si>
  <si>
    <t>กล่องกระดาษลูกฟูกบรรจุวัคซีนเฮโมรายิกเซพติซีเมีย ชนิดน้ำมัน ไทป์ B : 2,5 ขนาด 30 โด๊ส จำนวน 10 ขวด</t>
  </si>
  <si>
    <t>10-ก-00-89</t>
  </si>
  <si>
    <t>กล่องกระดาษลูกฟูกบรรจุวัคซีนเฮโมรายิกเซพติซีเมีย ชนิดน้ำมัน ไทป์ B : 2,5 ขนาด 30 โด๊ส จำนวน 100 ขวด</t>
  </si>
  <si>
    <t>10-ก-47-03</t>
  </si>
  <si>
    <t>กล่องกระดาษบรรจุ 100 ขวด ของวัคซีนแอนแทรกซ์</t>
  </si>
  <si>
    <t>10-ก-00-10</t>
  </si>
  <si>
    <t>กล่องบรรจุวัคซีนบรูเซลโลซีลขนาดบรรจุ 10 ขวด พร้อมไส้ใน</t>
  </si>
  <si>
    <t>10-ก-00-53</t>
  </si>
  <si>
    <t>กล่องพลาสติกบรรจุวัคซีนโรคปากและเท้าเปื่อยโค-กระบือ</t>
  </si>
  <si>
    <t>10-ก-00-52</t>
  </si>
  <si>
    <t>กล่องพลาสติกบรรจุวัคซีนโรคปากและเท้าเปื่อยสุกร ขนาด 75 โด๊ส จำนวน 12 ขวด</t>
  </si>
  <si>
    <t>10-ก-00-54</t>
  </si>
  <si>
    <t>กล่องพลาสติกบรรจุวัคซีนสัตว์ปีก 10 ขวด</t>
  </si>
  <si>
    <t>10-ก-00-97</t>
  </si>
  <si>
    <t>10-ก-00-19</t>
  </si>
  <si>
    <t>กาวสำหรับติดกล่อง( กาว Hot Melt )</t>
  </si>
  <si>
    <t>ขวด Trypsinizing Flask, Baffled ขนาด 300 มล.</t>
  </si>
  <si>
    <t>10-ข-01-01</t>
  </si>
  <si>
    <t>ขวดกรอง ขนาด 1 ลิตร</t>
  </si>
  <si>
    <t>10-ข-00-08</t>
  </si>
  <si>
    <t>ขวดแก้วบรรจุสารทดสอบ ขนาด 12 มล.</t>
  </si>
  <si>
    <t>10-ข-08-01</t>
  </si>
  <si>
    <t>ขวดแก้วเพาะเชื้อ 1,000 มล.</t>
  </si>
  <si>
    <t>10-ข-09-08</t>
  </si>
  <si>
    <t>ขวดแก้วมีขีดระดับเกลียว ขนาด 1,000 มล.</t>
  </si>
  <si>
    <t>ขวดแก้วมีขีดระดับเกลียว ขนาด 100 มล.</t>
  </si>
  <si>
    <t>10-ข-09-09</t>
  </si>
  <si>
    <t>ขวดแก้วมีขีดระดับเกลียว ขนาด 2,000 มล.</t>
  </si>
  <si>
    <t>ขวดแก้วมีขีดระดับเกลียว ขนาด 250 มล.</t>
  </si>
  <si>
    <t>10-ข-09-07</t>
  </si>
  <si>
    <t>ขวดแก้วมีขีดระดับเกลียว ขนาด 500 มล.</t>
  </si>
  <si>
    <t>ขวดแก้วสีชา พร้อมดรอปเปอร์ ขนาด 50 มล.</t>
  </si>
  <si>
    <t>10-ข-13-03</t>
  </si>
  <si>
    <t>ขวดดูดแห้งขนาด 12 มล.</t>
  </si>
  <si>
    <t>10-ข-13-04</t>
  </si>
  <si>
    <t>10-ข-15-01</t>
  </si>
  <si>
    <t>ขวดน้ำยา 700 มล. D-1</t>
  </si>
  <si>
    <t>10-ข-18-06</t>
  </si>
  <si>
    <t>ขวดบอลลูน 12  ลิตร</t>
  </si>
  <si>
    <t>10-ข-18-04</t>
  </si>
  <si>
    <t>ขวดบอลลูน 6  ลิตร</t>
  </si>
  <si>
    <t>10-ข-27-09</t>
  </si>
  <si>
    <t>ขวดพลาสติกบรรจุน้ำยาละลายวัคซีนกาฬโรคเป็ด ขนาด 100 มล.</t>
  </si>
  <si>
    <t>10-ข-00-06</t>
  </si>
  <si>
    <t>ขวดพลาสติกบรรจุน้ำยาละลายวัคซีนขนาด 10 มล.พร้อมจุกยาง สำหรับวัคซีนบรูเซลโลซีส</t>
  </si>
  <si>
    <t>10-ข-00-17</t>
  </si>
  <si>
    <t>ขวดพลาสติกบรรจุน้ำยาละลายวัคซีนนิวคาสเซิลขนาด 5 มล.พร้อมจุกยาง</t>
  </si>
  <si>
    <t>10-ข-00-25</t>
  </si>
  <si>
    <t>ขวดพลาสติกบรรจุน้ำยาละลายวัคซีนนิวคาสเซิลขนาดบรรจุ 5 มล.พร้อมจุกยาง</t>
  </si>
  <si>
    <t>10-ข-27-10</t>
  </si>
  <si>
    <t>ขวดพลาสติกบรรจุน้ำยาละลายวัคซีนนิวคาสเซิลและหลอดลมอักเสบติดต่อในไก่ขนาดบรรจุ 5 มล.</t>
  </si>
  <si>
    <t>10-ข-00-32</t>
  </si>
  <si>
    <t>ขวดพลาสติกบรรจุน้ำยาละลายวัคซีนฝีดาษไก่ ขนาดบรรจุ 5 มล.พร้อมจุกยาง (ทำสเปคแยก)</t>
  </si>
  <si>
    <t>10-ข-00-26</t>
  </si>
  <si>
    <t>ขวดพลาสติกบรรจุน้ำยาละลายวัคซีนหลอดลมอักเสบติดต่อในไก่ขนาดบรรจุ 5 มล.พร้อมจุกยาง</t>
  </si>
  <si>
    <t>ขวดพลาสติกบรรจุน้ำยาละลายวัคซีนอหิวาต์สุกรขนาดบรรจุ 10 มล.</t>
  </si>
  <si>
    <t>10-ข-22-04</t>
  </si>
  <si>
    <t>10-ข-00-14</t>
  </si>
  <si>
    <t>10-ข-22-01</t>
  </si>
  <si>
    <t>10-ข-22-02</t>
  </si>
  <si>
    <t>10-ข-22-05</t>
  </si>
  <si>
    <t>ขวดพลาสติกแบนเพาะเลี้ยงเซลล์ ขนาด 75 ตารางเซนติเมตร ชนิด Plug seal cap</t>
  </si>
  <si>
    <t>10-ข-00-61</t>
  </si>
  <si>
    <t>10-ข-00-62</t>
  </si>
  <si>
    <t>10-ข-00-59</t>
  </si>
  <si>
    <t>10-ข-00-60</t>
  </si>
  <si>
    <t>10-ข-00-54</t>
  </si>
  <si>
    <t xml:space="preserve">ขวดพลาสติกแบบหมุนสำหรับเพาะเซลล์ พื้นที่ผิว 1,700 ตารางเซนติเมตร </t>
  </si>
  <si>
    <t>10-ข-24-03</t>
  </si>
  <si>
    <t>ขวดพลาสติกฝาเกลียวปากแคบสีขาวใสพร้อมฝาเกลียวขนาด 1000  มล.</t>
  </si>
  <si>
    <t>10-ข-21-03</t>
  </si>
  <si>
    <t>ขวดพลาสติกสำหรับเซนตริฟิวส์ พร้อมฝาปิด ขนาดความจุ 1,000 มล.</t>
  </si>
  <si>
    <t>10-ข-26-02</t>
  </si>
  <si>
    <t>ขวดพลาสติกสำหรับรรจุวัคซีนขนาด 100 มล.</t>
  </si>
  <si>
    <t>10-ข-26-06</t>
  </si>
  <si>
    <t>10-ข-26-07</t>
  </si>
  <si>
    <t>ขวดพลาสติกสำหรับบรรจุวัคซีนโรคปากและเท้าเปื่อยโค-กระบือ ขนาด 25 มล.</t>
  </si>
  <si>
    <t>10-ข-26-08</t>
  </si>
  <si>
    <t>ขวดพลาสติกสำหรับบรรจุวัคซีนโรคปากและเท้าเปื่อยโค-กระบือ ขนาด 50 มล.</t>
  </si>
  <si>
    <t>10-ข-26-01</t>
  </si>
  <si>
    <t>ขวดพลาสติกสำหรับบรรจุวัคซีนขนาด 50 มล.</t>
  </si>
  <si>
    <t>10-ข-33-02</t>
  </si>
  <si>
    <t>ขวดเพาะเซลล์  200 มล.  A-1</t>
  </si>
  <si>
    <t>โหล</t>
  </si>
  <si>
    <t>10-ข-32-02</t>
  </si>
  <si>
    <t>ขวดเพาะเซลล์ 3 ปาก 10 ลิตร (ขวดวูฟฟ์)</t>
  </si>
  <si>
    <t>10-ข-29-01</t>
  </si>
  <si>
    <t>ขวดเพาะเซลล์ BASETER ขนาด 2 ลิตร</t>
  </si>
  <si>
    <t>10-ข-00-57</t>
  </si>
  <si>
    <t xml:space="preserve">ขวดเซนตริฟิวส์สำหรับเครื่องปั่นเหวี่ยงความเร็วสูง (Beckman Avanti JXK-26) </t>
  </si>
  <si>
    <t>10-ข-30-02</t>
  </si>
  <si>
    <t>ขวดเพาะเซลล์แบบแก้วขนาด 500 มล.</t>
  </si>
  <si>
    <t>10-ข-37-02</t>
  </si>
  <si>
    <t>เข็มขนาด 10x7/10</t>
  </si>
  <si>
    <t>10-ข-40-15</t>
  </si>
  <si>
    <t>เข็มฉีดยาขนาด 18G X 1.5  นิ้ว</t>
  </si>
  <si>
    <t>10-ข-40-01</t>
  </si>
  <si>
    <t>เข็มฉีดยาแบบพลาสติก (Disposable)  ขนาด 18 Gx1.5"</t>
  </si>
  <si>
    <t>10-ข-40-04</t>
  </si>
  <si>
    <t>เข็มฉีดยาแบบพลาสติก (Disposable)  ขนาด 20 Gx1"</t>
  </si>
  <si>
    <t>10-ข-40-05</t>
  </si>
  <si>
    <t>เข็มฉีดยาแบบพลาสติก (Disposable)  ขนาด 20G x 1.5"</t>
  </si>
  <si>
    <t>10-ข-40-06</t>
  </si>
  <si>
    <t>เข็มฉีดยาแบบพลาสติก (Disposable)  ขนาด 21G x 1"</t>
  </si>
  <si>
    <t>10-ข-40-09</t>
  </si>
  <si>
    <t>เข็มฉีดยาแบบพลาสติก (Disposable)  ขนาด 22G x 1"</t>
  </si>
  <si>
    <t>10-ข-40-10</t>
  </si>
  <si>
    <t>เข็มฉีดยาแบบพลาสติก (Disposable)  ขนาด 23G x 1"</t>
  </si>
  <si>
    <t>เข็มฉีดยาแบบพลาสติก (Disposable) ขนาด 18G X 1 นิ้ว</t>
  </si>
  <si>
    <t>10-ข-40-12</t>
  </si>
  <si>
    <t>เข็มฉีดยาแบบพลาสติก (Disposable) ขนาด 25G X 5/8"</t>
  </si>
  <si>
    <t>10-ข-42-01</t>
  </si>
  <si>
    <t>เข็มแทงปีกไก่</t>
  </si>
  <si>
    <t>10-ข-45-02</t>
  </si>
  <si>
    <t>เข็มเหล็กเบอร์ 13 x 2"</t>
  </si>
  <si>
    <t>10-ข-43-07</t>
  </si>
  <si>
    <t>เข็มเหล็กเบอร์ 18 x 1.5"</t>
  </si>
  <si>
    <t>เคเบิ้ลไทป์ ความยาว 4 นิ้ว</t>
  </si>
  <si>
    <t>10-ค-06-01</t>
  </si>
  <si>
    <t>เคเบิ้ลไทป์ ความยาว 6 นิ้ว</t>
  </si>
  <si>
    <t>เคเบิ้ลไทป์ ความยาว 8 นิ้ว</t>
  </si>
  <si>
    <t>10-ค-02-02</t>
  </si>
  <si>
    <t>เครื่องนับจำนวน (Counter)</t>
  </si>
  <si>
    <t>10-ค-00-05</t>
  </si>
  <si>
    <t>แคล้มป์สเตนเลส 12/22 มม.</t>
  </si>
  <si>
    <t>10-ค-03-04</t>
  </si>
  <si>
    <t>แคล้มป์สเตนเลส 24/36 มม.</t>
  </si>
  <si>
    <t>10-ค-00-06</t>
  </si>
  <si>
    <t>แคล้มป์สเตนเลส 25/40 มม.</t>
  </si>
  <si>
    <t>10-ค-00-07</t>
  </si>
  <si>
    <t>แคล้มป์สเตนเลส 30/45 มม.</t>
  </si>
  <si>
    <t>10-ค-03-07</t>
  </si>
  <si>
    <t>แคล้มป์สแตนเลสปากตรงยาว 25 เซน</t>
  </si>
  <si>
    <t>10-จ-01-03</t>
  </si>
  <si>
    <t>จานแก้วเพาะเชื้อ (Petri dish) ขนาด 100 x 20 มม.</t>
  </si>
  <si>
    <t>10-จ-02-04</t>
  </si>
  <si>
    <t>จานเพาะเลี้ยงเชื้อพลาสติกปราศจากเชื้อ ขนาด 90 มิลลิเมตร</t>
  </si>
  <si>
    <t>10-จ-06-12</t>
  </si>
  <si>
    <t>จุกยาง เบอร์ 14</t>
  </si>
  <si>
    <t>จุก</t>
  </si>
  <si>
    <t>10-จ-00-03</t>
  </si>
  <si>
    <t>จุกยาง เบอร์ 15</t>
  </si>
  <si>
    <t>10-จ-06-07</t>
  </si>
  <si>
    <t>จุกยาง เบอร์ 9</t>
  </si>
  <si>
    <t>จุกยางทนความร้อนและสารเคมี เบอร์ 25</t>
  </si>
  <si>
    <t>จุกยางทนความร้อนและสารเคมี เบอร์ 26</t>
  </si>
  <si>
    <t>จุกยางทนความร้อนและสารเคมี เบอร์ 27</t>
  </si>
  <si>
    <t>จุกยางทนความร้อนและสารเคมี เบอร์ 28</t>
  </si>
  <si>
    <t>10-จ-05-03</t>
  </si>
  <si>
    <t>10-จ-00-02</t>
  </si>
  <si>
    <t>จุกยางปิดขวดวัคซีน ขนาด 20 มม. (F)</t>
  </si>
  <si>
    <t>10-จ-07-02</t>
  </si>
  <si>
    <t>จุกยางปิดขวดวัคซีนชนิดน้ำมัน ขนาด 20 มม.</t>
  </si>
  <si>
    <t>10-จ-07-06</t>
  </si>
  <si>
    <t>จุกยางปิดขวดวัคซ๊นชนิดน้ำมัน ขนาด 20 มม. สำหรับขวดวัคซีน ขนาด 150 มล.</t>
  </si>
  <si>
    <t>10-จ-10-02</t>
  </si>
  <si>
    <t>จุกยางสำหรับปิดขวดน้ำยาละลายวัคซีนนิวคาสเซิลเชื้อเป็นและหลอดลมอักเสบติดต่อในไก่ขนาดบรรจุ 5 มล.</t>
  </si>
  <si>
    <t>10-จ-10-03</t>
  </si>
  <si>
    <t>จุกยางสำหรับขวดทำแห้งวัคซีน ขนาด 3 มล.</t>
  </si>
  <si>
    <t>10-ฉ-00-32</t>
  </si>
  <si>
    <t>10-ฉ-00-33</t>
  </si>
  <si>
    <t>ฉลากวัคซีนบรูเซลโลซีส สเตรน 19 ขนาด 5  โด๊ส</t>
  </si>
  <si>
    <t>10-ฉ-00-35</t>
  </si>
  <si>
    <t>ฉลากวัคซีนฝีดาษไก่ สเตรนท้องถิ่น ขนาด  200  โด๊ส</t>
  </si>
  <si>
    <t>10-ฉ-00-34</t>
  </si>
  <si>
    <t>ฉลากวัคซีนรวมนิวคาสเซิลเชื้อเป็น สเตรน La Sota และหลอดลมอักเสบติดต่อในไก่สเตรนท้องถิ่น ขนาด  100  โด๊ส</t>
  </si>
  <si>
    <t>10-ฉ-00-66</t>
  </si>
  <si>
    <t>ฉลากวัคซีนโรคปากและเท้าเปื่อย ไทป์โอ ชนิดน้ำมันสำหรับสุกร</t>
  </si>
  <si>
    <t>10-ฉ-00-65</t>
  </si>
  <si>
    <t>ฉลากวัคซีนโรคปากและเท้าเปื่อย สำหรับโค-กระบือ (เพื่อจำหน่าย) ชนิด 3 ไทป์ ขนาด 10 โด๊ส</t>
  </si>
  <si>
    <t>10-ฉ-00-63</t>
  </si>
  <si>
    <t>ฉลากวัคซีนโรคปากและเท้าเปื่อย สำหรับโค-กระบือ ชนิด 2 ไทป์ ขนาด 10 โด๊ส</t>
  </si>
  <si>
    <t>10-ฉ-00-62</t>
  </si>
  <si>
    <t>ฉลากสติ๊กเกอร์วัคซีนโรคปากและเท้าเปื่อย โค-กระบือ ชนิด 2 ไทป์ ขนาด 10 โด๊ส</t>
  </si>
  <si>
    <t>10-ฉ-00-64</t>
  </si>
  <si>
    <t>ฉลากวัคซีนโรคปากและเท้าเปื่อย สำหรับโค-กระบือ ชนิดรวม 2 ไทป์ ขนาด 20 โด๊ส</t>
  </si>
  <si>
    <t>10-ฉ-00-37</t>
  </si>
  <si>
    <t>ฉลากวัคซีนโรคปากและเท้าเปื่อยสำหรับ โค-กระบือ  ชนิด 3 ไทป์ ( O,A,Asia 1 ) ขนาด  10  โด๊ส</t>
  </si>
  <si>
    <t>10-ฉ-00-39</t>
  </si>
  <si>
    <t>ฉลากวัคซีนโรคปากและเท้าเปื่อยสำหรับสุกร ชนิด 3 ไทป์ ( O,A,Asia 1 ) ขนาด  75  โด๊ส</t>
  </si>
  <si>
    <t>10-ฉ-00-31</t>
  </si>
  <si>
    <t>ฉลากวัคซีนอหิวาต์เป็ด-ไก่ ไทป์ A:1 ขนาด 100  โด๊ส</t>
  </si>
  <si>
    <t>10-ฉ-00-30</t>
  </si>
  <si>
    <t xml:space="preserve">ฉลากวัคซีนอหิวาต์สุกร สเตรน China ขนาด 10 โด๊ส </t>
  </si>
  <si>
    <t>10-ฉ-03-10</t>
  </si>
  <si>
    <t xml:space="preserve">ฉลากสติกเกอร์วัคซีนแบลคเลก </t>
  </si>
  <si>
    <t xml:space="preserve">ฉลากสติกเกอร์วัคซีนโรคปากและเท้าปื่อย โค-กระบือ ชนิดรวม 2 ไทป์ ขนาด 10 โด๊ส </t>
  </si>
  <si>
    <t>10-ฉ-07-01</t>
  </si>
  <si>
    <t xml:space="preserve">ฉลากสติกเกอร์วัคซีนโรคปากและเท้าปื่อย โค-กระบือ ชนิดรวม 2 ไทป์ ขนาด 20 โด๊ส </t>
  </si>
  <si>
    <t>10-ฉ-00-59</t>
  </si>
  <si>
    <t xml:space="preserve">ฉลากสติกเกอร์วัคซีนโรคปากและเท้าปื่อย สำหรับโค-กระบือ ชนิด 2 ไทป์ ขนาด 20 โด๊ส </t>
  </si>
  <si>
    <t>10-ฉ-00-21</t>
  </si>
  <si>
    <t>ฉลากสติกเกอร์วัคซีนอหิวาต์สุกร สเตรน WPE / Th ขนาด 10 โด๊ส</t>
  </si>
  <si>
    <t>10-ฉ-03-20</t>
  </si>
  <si>
    <t>ฉลากสติกเกอร์วัคซีนเฮโมรายิกเซฟติกซีเมีย</t>
  </si>
  <si>
    <t>10-ฉ-00-54</t>
  </si>
  <si>
    <t>ฉลากสติ๊กเกอร์สำหรับติดกล่องพลาสติกบรรจุวัคซีนฝีดาษไก่ ขนาด  200  โด๊ส</t>
  </si>
  <si>
    <t>10-ฉ-00-53</t>
  </si>
  <si>
    <t>ฉลากสติ๊กเกอร์สำหรับติดกล่องพลาสติกบรรจุวัคซีนรวมนิวคาสเซิลเชื้อเป็น (La Sota strain) และหลอดลมอักเสบติดต่อในไก่ ขนาด 100  โด๊ส</t>
  </si>
  <si>
    <t>10-ฉ-03-15</t>
  </si>
  <si>
    <t xml:space="preserve">ฉลากสติกเกอร์แอนติเจนบรูเซลโลซีสชนิดโรสเบงกอล </t>
  </si>
  <si>
    <t>ชุดกรองมีเดียสุญญากาศขนาด 0.2 ไมครอน</t>
  </si>
  <si>
    <t>10-ช-10-01</t>
  </si>
  <si>
    <t>ชุดกรองสำหรับแอนติเจนชนิดปราศจากเชื้อ</t>
  </si>
  <si>
    <t>10-ช-05-01</t>
  </si>
  <si>
    <t>ชุดกรองอากาศชนิด Capsule ขนาด  0.2  ไมครอน พื้นที่ในการกรอง  0.1  ม2</t>
  </si>
  <si>
    <t>เชือกไนล่อนถัก</t>
  </si>
  <si>
    <t>10-ซ-00-08</t>
  </si>
  <si>
    <t>ซีล  SMS UNION (VITON) ขนาด  25   มม.</t>
  </si>
  <si>
    <t>10-ด-02-01</t>
  </si>
  <si>
    <t>ด้ามลูบ พร้อมเข็มเขี่ยเชื้อ</t>
  </si>
  <si>
    <t>10-ต-00-01</t>
  </si>
  <si>
    <t>ตะแกรงลวดสำหรับกรองเซลล์</t>
  </si>
  <si>
    <t>ตะแกรง 4 ทาง (4 way Rack) for microtube and test tube แบบพลาสติก</t>
  </si>
  <si>
    <t>ตะแกรงใส่หลอดทดลองสแตนเลส 50 ช่อง</t>
  </si>
  <si>
    <t>10-ถ-15-01</t>
  </si>
  <si>
    <t>ถุงเก็บเลือด 350 ml พร้อมสารกันเลือดแข็งตัว</t>
  </si>
  <si>
    <t>10-ถ-04-01</t>
  </si>
  <si>
    <t>ถุงขยะสีน้ำตาลด้านในเป็นพลาสติก</t>
  </si>
  <si>
    <t>10-ถ-00-14</t>
  </si>
  <si>
    <t>ถุงบรรจุซากสัตว์ ชนิดทนความร้อน ขนาด 27 ลิตร</t>
  </si>
  <si>
    <t>10-ถ-00-03</t>
  </si>
  <si>
    <t>ถุงพลาสติกทนความร้อน ขนาด 10 x 15 นิ้ว</t>
  </si>
  <si>
    <t>10-ถ-00-08</t>
  </si>
  <si>
    <t>ถุงพลาสติกทนความร้อน ขนาด 12 x 14 นิ้ว</t>
  </si>
  <si>
    <t>10-ถ-00-04</t>
  </si>
  <si>
    <t>ถุงพลาสติกทนความร้อน ขนาด 12 x 18 นิ้ว</t>
  </si>
  <si>
    <t>10-ถ-13-01</t>
  </si>
  <si>
    <t>ถุงพลาสติกทนความร้อน ขนาด 14 x 22 นิ้ว</t>
  </si>
  <si>
    <t>10-ถ-13-02</t>
  </si>
  <si>
    <t>ถุงพลาสติกทนความร้อน ขนาด 20 x 30 นิ้ว</t>
  </si>
  <si>
    <t>10-ถ-13-03</t>
  </si>
  <si>
    <t>ถุงพลาสติกทนความร้อน ขนาด 4 x 9 นิ้ว</t>
  </si>
  <si>
    <t>10-ถ-13-04</t>
  </si>
  <si>
    <t>ถุงพลาสติกทนความร้อน ขนาด 7 x 11 นิ้ว</t>
  </si>
  <si>
    <t>10-ถ-17-01</t>
  </si>
  <si>
    <t xml:space="preserve">ถุงพลาสติกมีหูหิ้วสีขาวขุ่น ขนาด 9 X 18 นิ้ว </t>
  </si>
  <si>
    <t>10-ถ-00-10</t>
  </si>
  <si>
    <t>ถุงพลาสติกเย็น ขนาด 14 x 22 นิ้ว</t>
  </si>
  <si>
    <t>10-ถ-00-09</t>
  </si>
  <si>
    <t>ถุงพลาสติกเย็น ขนาด 20 x 30 นิ้ว</t>
  </si>
  <si>
    <t>10-ถ-00-19</t>
  </si>
  <si>
    <t>ถุงสำหรับเพาะเลี้ยงเซลล์ ขนาด 1,200 ลิตร ชนิดใช้ครั้งเดียว (Single-Use Bioreactor Bag)</t>
  </si>
  <si>
    <t>10-ถ-00-17</t>
  </si>
  <si>
    <t>ถุงใส่ของฆ่าเชื้อ กว้าง 100 มม. ยาว 200 ม. (ขนาด 4 นิ้ว)</t>
  </si>
  <si>
    <t>10-ถ-00-18</t>
  </si>
  <si>
    <t>ถุงใส่ของฆ่าเชื้อ กว้าง 150 มม. ยาว 200 ม. (ขนาด 6 นิ้ว)</t>
  </si>
  <si>
    <t>10-ถ-00-01</t>
  </si>
  <si>
    <t>ถุงใส่ของฆ่าเชื้อ กว้าง 200 มม. ยาว 200 ม. (ขนาด 8 นิ้ว)</t>
  </si>
  <si>
    <t>10-ถ-00-06</t>
  </si>
  <si>
    <t>ถุงใส่ของฆ่าเชื้อ กว้าง 250 มม. ยาว 200 ม. (ขนาด 10 นิ้ว)</t>
  </si>
  <si>
    <t>10-ถ-00-16</t>
  </si>
  <si>
    <t>ถุงใส่ของฆ่าเชื้อ กว้าง 75 มม. ยาว 200 ม. (ขนาด 3 นิ้ว)</t>
  </si>
  <si>
    <t>10-ถ-10-02</t>
  </si>
  <si>
    <t>ถุงอะลูมิเนียม ขนาด 114x165 (Aluminium sachet 114 X 165 mm.)</t>
  </si>
  <si>
    <t>10-ถ-10-03</t>
  </si>
  <si>
    <t>ถุงอะลูมิเนียม ขนาด 195x250 (Aluminium sachet 195 X 250 mm.)</t>
  </si>
  <si>
    <t>10-ถ-12-01</t>
  </si>
  <si>
    <t>แถบผ้าหมึกพิมพ์ ของเครื่องปิดฉลากยี่ห้อ Groninger</t>
  </si>
  <si>
    <t>10-ท-16-01</t>
  </si>
  <si>
    <t>เทปกระดาษใช้ตรวจสอบการนึ่งฆ่าเชื้อด้วยเครื่องนึ่งไอน้ำ (Autoclave indicator)</t>
  </si>
  <si>
    <t>10-ท-16-02</t>
  </si>
  <si>
    <t xml:space="preserve">เทปกระดาษใช้ตรวจสอบการนึ่งฆ่าเชื้อด้วยเครื่องอบแห้ง (Pasteur oven indicator)    </t>
  </si>
  <si>
    <t>10-ท-11-01</t>
  </si>
  <si>
    <t>เทปกาวกระดาษ</t>
  </si>
  <si>
    <t>10-ท-11-02</t>
  </si>
  <si>
    <t>เทปกาวพลาสติกม้วนสีน้ำตาล 2"สำหรับบรรจุหีบห่อ(Adsesive tape-packing)</t>
  </si>
  <si>
    <t>10-ท-14-01</t>
  </si>
  <si>
    <t>เทปสำหรับพันไนล่อน (สีเทา) ทนความเย็นสูง Grey adhesive convastape (Liquid nitrogen)</t>
  </si>
  <si>
    <t>10-ท-00-04</t>
  </si>
  <si>
    <t>เทปใสปิดกล่องวัคซีน ขนาด 24 มม. X 66 ม.</t>
  </si>
  <si>
    <t>10-ท-15-01</t>
  </si>
  <si>
    <t>เทปหมึกพิมพ์สีขาวเงิน</t>
  </si>
  <si>
    <t>10-ท-17-01</t>
  </si>
  <si>
    <t>10-ท-17-04</t>
  </si>
  <si>
    <t>10-ท-18-01</t>
  </si>
  <si>
    <t>เทอร์โมมิเตอร์สำหรับวัดอุณหภูมิสัตว์ทดลอง</t>
  </si>
  <si>
    <t>10-ท-18-02</t>
  </si>
  <si>
    <t>เทอร์โมมิเตอร์สำหรับวัดอุณหภูมิ</t>
  </si>
  <si>
    <t>10-ท-20-01</t>
  </si>
  <si>
    <t>แท่งกวนแม่เหล็ก ขนาด 3-3.5  ซม.</t>
  </si>
  <si>
    <t>แท่งกวนแม่เหล็ก ขนาด 4.5-5  ซม.</t>
  </si>
  <si>
    <t>10-ท-20-04</t>
  </si>
  <si>
    <t>แท่งกวนแม่เหล็ก ขนาด 7-8  ซม.</t>
  </si>
  <si>
    <t>10-ท-19-02</t>
  </si>
  <si>
    <t>แท่งแก้วกลวงเส้นผ่าศูนย์กลาง 5 มม.x120 ซม.</t>
  </si>
  <si>
    <t>10-ท-19-03</t>
  </si>
  <si>
    <t>แท่งแก้วกลวงเส้นผ่าศูนย์กลาง 9 มม.</t>
  </si>
  <si>
    <t>แท่ง</t>
  </si>
  <si>
    <t>10-ท-19-07</t>
  </si>
  <si>
    <t>แท่งแก้วเกลี่ยเชื้อ</t>
  </si>
  <si>
    <t>10-น-00-02</t>
  </si>
  <si>
    <t>น้ำหมึกเติมแท่นประทับตราชนิดกันน้ำ สีแดง</t>
  </si>
  <si>
    <t>บีกเกอร์ ขนาด 100 มล.</t>
  </si>
  <si>
    <t>บีกเกอร์พลาสติก ขนาด 2,000 มล.</t>
  </si>
  <si>
    <t>บีกเกอร์พลาสติก ขนาด 5,000 มล.</t>
  </si>
  <si>
    <t>บีกเกอร์สแตนเลส ขนาด 1,200 มล.</t>
  </si>
  <si>
    <t>บีกเกอร์สแตนเลส ขนาด 2,000 มล.</t>
  </si>
  <si>
    <t>บีกเกอร์สแตนเลส ขนาด 4,000 มล.</t>
  </si>
  <si>
    <t>บีกเกอร์แก้วชนิดหนาสำหรับเตรียมสารเคมี ขนาด 1,000 มล.</t>
  </si>
  <si>
    <t>บีกเกอร์แก้วชนิดหนาสำหรับเตรียมสารเคมี ขนาด 5,000 มล.</t>
  </si>
  <si>
    <t>บีคเกอร์ ขนาด 500 มล.</t>
  </si>
  <si>
    <t>10-บ-01-06</t>
  </si>
  <si>
    <t>บีคเกอร์ ขนาด 1,000 มล.</t>
  </si>
  <si>
    <t>10-บ-01-07</t>
  </si>
  <si>
    <t>บีคเกอร์ ขนาด 2,000 มล.</t>
  </si>
  <si>
    <t>10-บ-01-04</t>
  </si>
  <si>
    <t>บีคเกอร์ ขนาด 400 มล.</t>
  </si>
  <si>
    <t>10-บ-01-08</t>
  </si>
  <si>
    <t>บีคเกอร์ ขนาด 600 มล.</t>
  </si>
  <si>
    <t>10-บ-05-01</t>
  </si>
  <si>
    <t>เบอร์หูพลาสติกสำหรับโคสีเหลือง</t>
  </si>
  <si>
    <t>10-บ-05-04</t>
  </si>
  <si>
    <t>เบอร์หูพลาสติก</t>
  </si>
  <si>
    <t>10-บ-06-01</t>
  </si>
  <si>
    <t>ใบมีดผ่าตัด</t>
  </si>
  <si>
    <t>ปะเก็น DN15</t>
  </si>
  <si>
    <t>10-ป-00-07</t>
  </si>
  <si>
    <t>10-ป-03-02</t>
  </si>
  <si>
    <t>ปากกาเขียนเบอร์หู</t>
  </si>
  <si>
    <t>10-ป-04-02</t>
  </si>
  <si>
    <t>ปากกาปลายไฟเบอร์สำหรับเครื่อง LKB Brommic 2210-220 (สีแดง)</t>
  </si>
  <si>
    <t>10-ป-04-01</t>
  </si>
  <si>
    <t>ปากกาปลายไฟเบอร์สำหรับเครื่อง LKB Brommic 2210-220 (สีน้ำเงิน)</t>
  </si>
  <si>
    <t>10-ป-06-01</t>
  </si>
  <si>
    <t>ปากคีบ (Forceps) มีเขี้ยว ขนาด 13 ซม.</t>
  </si>
  <si>
    <t>10-ป-07-01</t>
  </si>
  <si>
    <t>ปากคีบ (Forceps) ไม่มีเขี้ยว ขนาด 16 ซม.</t>
  </si>
  <si>
    <t>10-ป-08-02</t>
  </si>
  <si>
    <t>ปากคีบ (Forceps) ไม่มีเขี้ยว ปลายแหลมโค้ง ขนาด 13 ซม.</t>
  </si>
  <si>
    <t>10-ป-09-02</t>
  </si>
  <si>
    <t>ปากคีบ (Forceps) ปลายแหลมตรงไม่มีเขี้ยว ขนาด 11 ซม.</t>
  </si>
  <si>
    <t>10-ป-09-04</t>
  </si>
  <si>
    <t>ปากคีบ (Forceps) ปลายแหลมตรงไม่มีเขี้ยว ขนาด 16 ซม.</t>
  </si>
  <si>
    <t>10-ป-24-01</t>
  </si>
  <si>
    <t>ปิเปตพลาสติก 10 มิลลิลิตร (Graduated pipette plastic 10 ml)</t>
  </si>
  <si>
    <t>ปิเปตพลาสติก 25 มิลลิลิตร (Graduated pipette plastic 10 ml)</t>
  </si>
  <si>
    <t>10-ป-12-03</t>
  </si>
  <si>
    <t xml:space="preserve">แปรงล้างขวดพลาสติก </t>
  </si>
  <si>
    <t>10-ป-13-02</t>
  </si>
  <si>
    <t>แปรงล้างขวดเพาะเซลล์ มีด้ามหุ้ม</t>
  </si>
  <si>
    <t>10-ป-15-01</t>
  </si>
  <si>
    <t>แปรงล้างขวดสีดำขนาดกลาง</t>
  </si>
  <si>
    <t>10-ป-15-02</t>
  </si>
  <si>
    <t>แปรงล้างขวดสีดำขนาดเล็ก</t>
  </si>
  <si>
    <t>10-ป-15-03</t>
  </si>
  <si>
    <t>แปรงล้างขวดสีดำขนาดใหญ่</t>
  </si>
  <si>
    <t>10-ป-18-02</t>
  </si>
  <si>
    <t>ไปเปตชนิดสุดปลาย ขนาด 0.2 มล.</t>
  </si>
  <si>
    <t>10-ป-18-03</t>
  </si>
  <si>
    <t>ไปเปตชนิดสุดปลาย ขนาด 1 มล.</t>
  </si>
  <si>
    <t>10-ป-18-06</t>
  </si>
  <si>
    <t>ไปเปตชนิดสุดปลาย ขนาด 10 มล.</t>
  </si>
  <si>
    <t>10-ป-18-04</t>
  </si>
  <si>
    <t>ไปเปตชนิดสุดปลาย ขนาด 2 มล.</t>
  </si>
  <si>
    <t>10-ป-18-07</t>
  </si>
  <si>
    <t>ไปเปตชนิดสุดปลาย ขนาด 25 มล.</t>
  </si>
  <si>
    <t>10-ป-18-05</t>
  </si>
  <si>
    <t>ไปเปตชนิดสุดปลาย ขนาด 5 มล.</t>
  </si>
  <si>
    <t>10-ป-18-08</t>
  </si>
  <si>
    <t>ไปเปตชนิดสุดปลาย ขนาด 50 มล.</t>
  </si>
  <si>
    <t>10-ป-18-09</t>
  </si>
  <si>
    <t>ไปเปตชนิดสุดปลาย ขนาด 0.5 มล.</t>
  </si>
  <si>
    <t>10-ป-19-01</t>
  </si>
  <si>
    <t>ไปเปตชนิดหยด (Dropper Pipette)</t>
  </si>
  <si>
    <t xml:space="preserve">ไปเปตทิป 1-200 ไมโครลิตร </t>
  </si>
  <si>
    <t>10-ป-20-04</t>
  </si>
  <si>
    <t xml:space="preserve">ไปเปตทิป ขนาด 100-1000 ไมโครลิตร </t>
  </si>
  <si>
    <t>10-ป-00-18</t>
  </si>
  <si>
    <t>ไปเปตพลาสติกสุดปลาย ขนาด 1 มิลลิลิตร</t>
  </si>
  <si>
    <t>10-ป-00-21</t>
  </si>
  <si>
    <t>ไปเปตพลาสติกสุดปลาย ขนาด 10 มิลลิลิตร</t>
  </si>
  <si>
    <t>10-ป-00-19</t>
  </si>
  <si>
    <t>ไปเปตพลาสติกสุดปลาย ขนาด 2 มิลลิลิตร</t>
  </si>
  <si>
    <t>10-ป-00-22</t>
  </si>
  <si>
    <t>ไปเปตพลาสติกสุดปลาย ขนาด 25 มิลลิลิตร</t>
  </si>
  <si>
    <t>10-ป-00-20</t>
  </si>
  <si>
    <t>ไปเปตพลาสติกสุดปลาย ขนาด 5 มิลลิลิตร</t>
  </si>
  <si>
    <t>10-ผ-01-03</t>
  </si>
  <si>
    <t>ผ้าก๊อส (ม้วน)</t>
  </si>
  <si>
    <t>10-ผ-04-02</t>
  </si>
  <si>
    <t>แผ่นกรอง Depth filter ขนาด 40x40 ซม.</t>
  </si>
  <si>
    <t>10-ผ-07-04</t>
  </si>
  <si>
    <t>แผ่นกรองหยาบ AP-25 Ø 257 มม.</t>
  </si>
  <si>
    <t>10-ผ-07-05</t>
  </si>
  <si>
    <t>แผ่นกรองหยาบ AP-32 Ø 124 มม.</t>
  </si>
  <si>
    <t>10-ผ-10-04</t>
  </si>
  <si>
    <t>10-ผ-10-03</t>
  </si>
  <si>
    <t>แผ่นกระดาษกรองชนิด Membrane ชนิด 0.2 ไมครอน  Ø 142 มม.</t>
  </si>
  <si>
    <t>10-ผ-10-06</t>
  </si>
  <si>
    <t>แผ่นกระดาษกรองชนิด Membrane ชนิด 0.45 ไมครอน  Ø   293 มม.</t>
  </si>
  <si>
    <t>10-ผ-10-05</t>
  </si>
  <si>
    <t>แผ่นกระดาษกรองชนิด Membrane ชนิด 0.45 ไมครอน  Ø 142 มม.</t>
  </si>
  <si>
    <t>10-ผ-10-07</t>
  </si>
  <si>
    <t>แผ่นกระดาษกรองชนิด Membrane ชนิด 0.65 ไมครอน  Ø  142 มม.</t>
  </si>
  <si>
    <t>10-ผ-10-08</t>
  </si>
  <si>
    <t>แผ่นกระดาษกรองชนิด Membrane ชนิด 0.65 ไมครอน  Ø  293 มม.</t>
  </si>
  <si>
    <t>10-ผ-00-02</t>
  </si>
  <si>
    <t>แผ่นกราฟวงกลม (Jules Richard Recoders) SCALE3-35 TO +15</t>
  </si>
  <si>
    <t>10-ผ-16-01</t>
  </si>
  <si>
    <t>แผ่นสไลด์</t>
  </si>
  <si>
    <t>10-ฝ-03-16</t>
  </si>
  <si>
    <t>10-ฝ-03-04</t>
  </si>
  <si>
    <t>ฝาแค๊ปอลูมิเนียม สีแดง ขนาด 20 มม. (ของฝีดาษ)</t>
  </si>
  <si>
    <t>10-ฝ-03-09</t>
  </si>
  <si>
    <t>10-ฝ-00-08</t>
  </si>
  <si>
    <t>ฝาแค๊ปอลูมิเนียม สีบรอนซ์ ขนาด 20x7.5 มม.</t>
  </si>
  <si>
    <t>10-ฝ-03-17</t>
  </si>
  <si>
    <t>ฝาแค๊ปอลูมิเนียมสำหรับปิดขวดน้ำยาละลายวัคซีนกาฬโรคเป็ด</t>
  </si>
  <si>
    <t>10-ฝ-03-18</t>
  </si>
  <si>
    <t>ฝาแค๊ปอลูมิเนียม สำหรับวัคซีนสัตว์ปีก</t>
  </si>
  <si>
    <t>10-ฝ-06-01</t>
  </si>
  <si>
    <t>ฝาปิดขวดคาร์บอย 50 ลิตร พร้อมอุปกรณ์</t>
  </si>
  <si>
    <t>10-ฝ-00-05</t>
  </si>
  <si>
    <t>ฝาอลูมิเนียม สีบรอนซ์ ขนาด 20x8 มม.</t>
  </si>
  <si>
    <t>10-พ-03-02</t>
  </si>
  <si>
    <t>พาราฟิล์ม เอ็ม (Parafilm M)</t>
  </si>
  <si>
    <t>พาเลทพลาสติก แบบหน้าเดียวเข้า 4 ทาง ขนาด 120x120 ซม. (กxย)</t>
  </si>
  <si>
    <t>10-ฟ-02-01</t>
  </si>
  <si>
    <t>ฟิล์มพลาสติกสำหรับใช้กับเครื่องบรรจุหีบห่อ</t>
  </si>
  <si>
    <t>10-ภ-00-01</t>
  </si>
  <si>
    <t>ภาชนะเฉพาะรองรับน้ำยาชุดทดสอบ</t>
  </si>
  <si>
    <t>10-ม-04-02</t>
  </si>
  <si>
    <t>ไมโครเพลทเพาะเลี้ยงเซลล์พร้อมฝาปิดชนิด  24 หลุม</t>
  </si>
  <si>
    <t>10-ม-00-12</t>
  </si>
  <si>
    <t>ไมโครเพลทเพาะเลี้ยงเซลล์พร้อมฝาปิดชนิด  48 หลุม</t>
  </si>
  <si>
    <t>10-ม-00-14</t>
  </si>
  <si>
    <t>ไมโครเพลทเพาะเลี้ยงเซลล์พร้อมฝาปิดชนิด  6 หลุม</t>
  </si>
  <si>
    <t>10-ม-00-01</t>
  </si>
  <si>
    <t>ไมโครเพลทเพาะเลี้ยงเซลล์พร้อมฝาปิดชนิด  96 หลุม</t>
  </si>
  <si>
    <t>10-ย-00-05</t>
  </si>
  <si>
    <t>ยางรัดของ ขนาด 80 X 5 มม.</t>
  </si>
  <si>
    <t>10-ล-00-01</t>
  </si>
  <si>
    <t>ลูกยางสีส้มสำหรับดูดไปเปตขนาด 40 มล.</t>
  </si>
  <si>
    <t>10-ว-01-01</t>
  </si>
  <si>
    <t>แว่นครอบตานิรภัย</t>
  </si>
  <si>
    <t>10-ว-01-02</t>
  </si>
  <si>
    <t>ไวแอลพลาสติกมีฝาปิด ก้นแหลม</t>
  </si>
  <si>
    <t>10-ส-01-03</t>
  </si>
  <si>
    <t>สไลด์นับเซลล์สำหรับเครื่องรุ่น Model R1-SLI</t>
  </si>
  <si>
    <t>10-ส-01-01</t>
  </si>
  <si>
    <t>สไลด์สำหรับนับเซลล์</t>
  </si>
  <si>
    <t>10-ส-63-01</t>
  </si>
  <si>
    <t>สวอปสำหรับเก็บตัวอย่าง</t>
  </si>
  <si>
    <t>10-ส-00-43</t>
  </si>
  <si>
    <t>สายยางซิลิโคน 2 ชั้น ชนิดเสริมไฟเบอร์ เส้นผ่านศูนย์กลางภายใน 19.0 มิลลิเมตร เส้นผ่านศูนย์กลางภายนอก 28 มิลลิเมตร</t>
  </si>
  <si>
    <t>สายยางซิลิโคน ทนความร้อนและสารเคมี</t>
  </si>
  <si>
    <t>สายยางซิลิโคน เส้นผ่านศูนย์กลางด้านนอก 10.0 ± 0.2 มม. เส้นผ่านศูนย์กลางด้านใน 4.0 ± 0.2 มม.</t>
  </si>
  <si>
    <t>10-ส-06-04</t>
  </si>
  <si>
    <t>สายยางซิลิโคน เส้นผ่านศูนย์กลางด้านนอก 10.0 ± 0.2 มม. เส้นผ่านศูนย์กลางด้านใน 6.0 ± 0.2 มม.</t>
  </si>
  <si>
    <t>10-ส-06-05</t>
  </si>
  <si>
    <t>สายยางซิลิโคน เส้นผ่านศูนย์กลางด้านนอก 12.0 ± 0.2 มม. เส้นผ่านศูนย์กลางด้านใน 8.0 ± 0.2 มม.</t>
  </si>
  <si>
    <t>10-ส-06-07</t>
  </si>
  <si>
    <t>สายยางซิลิโคน เส้นผ่านศูนย์กลางด้านนอก 15.0 ± 0.2 มม. เส้นผ่านศูนย์กลางด้านใน 10.0 ± 0.2 มม.</t>
  </si>
  <si>
    <t>10-ส-06-09</t>
  </si>
  <si>
    <t>สายยางซิลิโคน เส้นผ่านศูนย์กลางด้านนอก 18.5 ± 0.2 มม. เส้นผ่านศูนย์กลางด้านใน 12.5 ± 0.2 มม.</t>
  </si>
  <si>
    <t>สายยางซิลิโคน เส้นผ่านศูนย์กลางด้านนอก 20.0 ± 0.2 มม. เส้นผ่านศูนย์กลางด้านใน 12 ± 0.2 มม.</t>
  </si>
  <si>
    <t>สายยางซิลิโคน เส้นผ่านศูนย์กลางด้านนอก 18.0 ± 0.2 มม. เส้นผ่านศูนย์กลางด้านใน 8.0 ± 0.2 มม.</t>
  </si>
  <si>
    <t>10-ส-06-10</t>
  </si>
  <si>
    <t>สายยางซิลิโคน เส้นผ่านศูนย์กลางด้านนอก 24.0 ± 0.2 มม. เส้นผ่านศูนย์กลางด้านใน 13.5 ± 0.2 มม.</t>
  </si>
  <si>
    <t>10-ส-00-58</t>
  </si>
  <si>
    <t>สายยางซิลิโคน เส้นผ่านศูนย์กลางด้านนอก 28.5 ± 0.2 มม. เส้นผ่านศูนย์กลางด้านใน 18 ± 0.2 มม.</t>
  </si>
  <si>
    <t>10-ส-00-42</t>
  </si>
  <si>
    <t>สายยางซิลิโคน เส้นผ่านศูนย์กลางด้านนอก 28.5 ± 0.2 มม. เส้นผ่านศูนย์กลางด้านใน 19.1 ± 0.2 มม.</t>
  </si>
  <si>
    <t>10-ส-00-46</t>
  </si>
  <si>
    <t>สายยางซิลิโคน เส้นผ่านศูนย์กลางด้านนอก 8.0 ± 0.2 มม. เส้นผ่านศูนย์กลางด้านใน 2.8 ± 0.2 มม.</t>
  </si>
  <si>
    <t>10-ส-06-12</t>
  </si>
  <si>
    <t>สายยางซิลิโคน เส้นผ่านศูนย์กลางด้านนอก 8.0 ± 0.2 มม. เส้นผ่านศูนย์กลางด้านใน 4.0 ± 0.2 มม.</t>
  </si>
  <si>
    <t>10-ส-08-02</t>
  </si>
  <si>
    <t xml:space="preserve">สายยางหนา สีฟ้า ขนาด 3/4 นิ้ว (100 เมตร/ม้วน) </t>
  </si>
  <si>
    <t>10-ส-64-01</t>
  </si>
  <si>
    <t>สายยางสำหรับดูดน้ำไวรัส (แบบนิ่ม)</t>
  </si>
  <si>
    <t>10-ส-00-06</t>
  </si>
  <si>
    <t>สายรัดท่อสแตนเลส ขนาดเส้นผ่าศูนย์กลางรัดได้เล็กสุด/ใหญ่สุด 10/16 มม.</t>
  </si>
  <si>
    <t>10-ส-00-05</t>
  </si>
  <si>
    <t>สายรัดท่อสแตนเลส ขนาดเส้นผ่าศูนย์กลางรัดได้เล็กสุด/ใหญ่สุด 8/12 มม.</t>
  </si>
  <si>
    <t>10-ส-09-04</t>
  </si>
  <si>
    <t>10-ส-09-03</t>
  </si>
  <si>
    <t>สายรัดพลาสติกขนาด 8 นิ้ว (4.8X186 มม.)</t>
  </si>
  <si>
    <t>สายรัดโพลีเอสเตอร์ (Ratchet Straps) พร้อมอุปกรณ์ล็อกสายแบบคันโยก</t>
  </si>
  <si>
    <t>10-ส-00-29</t>
  </si>
  <si>
    <t>สำลีชนิดม้วน  ขนาด 450 กรัม</t>
  </si>
  <si>
    <t>10-ส-00-62</t>
  </si>
  <si>
    <t>ไส้กรองน้ำขนาด 0.2 ไมครอน ความยาว 4.2 นิ้ว ปลายเปิดด้านเดียว</t>
  </si>
  <si>
    <t>10-ส-00-35</t>
  </si>
  <si>
    <t xml:space="preserve">ไส้กรองน้ำขนาด 1 ไมครอน ความยาว 20 นิ้ว </t>
  </si>
  <si>
    <t>10-ส-00-70</t>
  </si>
  <si>
    <t>10-ส-00-36</t>
  </si>
  <si>
    <t xml:space="preserve">ไส้กรองน้ำขนาด 1 ไมครอน ความยาว 40 นิ้ว </t>
  </si>
  <si>
    <t>10-ส-00-39</t>
  </si>
  <si>
    <t xml:space="preserve">ไส้กรองน้ำขนาด 20 ไมครอน ความยาว 20 นิ้ว </t>
  </si>
  <si>
    <t>10-ส-00-37</t>
  </si>
  <si>
    <t>ไส้กรองน้ำขนาด 5 ไมครอน ความยาว 20 นิ้ว</t>
  </si>
  <si>
    <t>10-ส-00-71</t>
  </si>
  <si>
    <t>10-ส-00-38</t>
  </si>
  <si>
    <t xml:space="preserve">ไส้กรองน้ำขนาด 5 ไมครอน ความยาว 40 นิ้ว </t>
  </si>
  <si>
    <t>10-ส-19-01</t>
  </si>
  <si>
    <t>ไส้กรองน้ำชนิดแท่งขนาด 1 ไมครอน ยาว 30 นิ้ว ปลายเปิดด้านเดียว</t>
  </si>
  <si>
    <t>10-ส-00-53</t>
  </si>
  <si>
    <t>ไส้กรองเมมเบรนสำหรับกรองกากเซลล์และน้ำไวรัสขนาด 2.0 ไมครอน ความยาว 30 นิ้ว</t>
  </si>
  <si>
    <t>10-ส-00-30</t>
  </si>
  <si>
    <t>ไส้กรองเมมเบรนสำหรับกรองน้ำยาเคมี ขนาด 0.2 ไมครอน  ความยาว  10  นิ้ว</t>
  </si>
  <si>
    <t>10-ส-00-31</t>
  </si>
  <si>
    <t>ไส้กรองเมมเบรนสำหรับกรองน้ำยาเคมี ขนาด 0.2 ไมครอน  ความยาว  20  นิ้ว</t>
  </si>
  <si>
    <t>10-ส-00-32</t>
  </si>
  <si>
    <t>ไส้กรองเมมเบรนสำหรับกรองน้ำยาเคมี ขนาด 0.2 ไมครอน  ความยาว  30  นิ้ว</t>
  </si>
  <si>
    <t>10-ส-00-52</t>
  </si>
  <si>
    <t>ไส้กรองเมมเบรนสำหรับกรองน้ำยาเคมี ขนาด 0.45 ไมครอน  ความยาว  5  3/8  นิ้ว</t>
  </si>
  <si>
    <t>10-ส-00-40</t>
  </si>
  <si>
    <t>ไส้กรองเมมเบรนสำหรับกรองน้ำยาเคมี ขนาด 0.45 ไมครอน ความยาว 30 นิ้ว</t>
  </si>
  <si>
    <t>10-ส-34-02</t>
  </si>
  <si>
    <t>ไส้กรองเมมเบรนสำหรับเครื่องกรองน้ำ RO ขนาด 4 นิ้ว x 40 นิ้ว</t>
  </si>
  <si>
    <t>10-ส-59-02</t>
  </si>
  <si>
    <t xml:space="preserve">ไส้กรองวัคซีนชนิดแท่ง ขนาด 50 ไมครอน ยาว 10 นิ้ว </t>
  </si>
  <si>
    <t>10-ส-24-01</t>
  </si>
  <si>
    <t xml:space="preserve">ไส้กรองสารละลายชนิดแท่ง ขนาด 0.2 ไมครอน ยาว 10 นิ้ว </t>
  </si>
  <si>
    <t>10-ส-25-04</t>
  </si>
  <si>
    <t>ไส้กรองสารละลาย ขนาด 0.2 ไมครอน ยาว 30 นิ้ว</t>
  </si>
  <si>
    <t>10-ส-25-05</t>
  </si>
  <si>
    <t>ไส้กรองสารละลาย ขนาด 0.45 ไมครอน ยาว 30 นิ้ว</t>
  </si>
  <si>
    <t>10-ส-42-01</t>
  </si>
  <si>
    <t>ไส้กรองสำหรับหน้ากากกันไอพิษ</t>
  </si>
  <si>
    <t>10-ส-53-01</t>
  </si>
  <si>
    <t>ไส้กรองอากาศ PALL ขนาด 0.2 ไมครอน ชนิด AB05 ยาว 5  นิ้ว</t>
  </si>
  <si>
    <t>10-ส-53-03</t>
  </si>
  <si>
    <t>10-ส-00-64</t>
  </si>
  <si>
    <t>ไส้กรองอากาศ ขนาด 0.2 ไมครอน สำหรับเครื่องเฟอร์เมนเตอร์ Biofio 610</t>
  </si>
  <si>
    <t>10-ส-00-65</t>
  </si>
  <si>
    <t>ไส้กรองอากาศ ขนาด 1.2 ไมครอน สำหรับเครื่องเฟอร์เมนเตอร์ Biofio 610</t>
  </si>
  <si>
    <t>10-ส-00-67</t>
  </si>
  <si>
    <t>ไส้กรองอากาศชนิด Air Filter Cartridge for Fermentor 5,000 ลิตร</t>
  </si>
  <si>
    <t>10-ส-00-66</t>
  </si>
  <si>
    <t>ไส้กรองอากาศชนิด Air Filter Cartridge for Fermentor 50 และ 500 ลิตร</t>
  </si>
  <si>
    <t xml:space="preserve">ไส้กรองอากาศชนิด Disposable Capsules filter ขนาด 0.2 ไมครอน </t>
  </si>
  <si>
    <t>10-ส-00-44</t>
  </si>
  <si>
    <t>10-ส-00-68</t>
  </si>
  <si>
    <t>ไส้กรองอากาศชนิด Over Flow ของถังเพาะขนาด 5,000 ลิตร</t>
  </si>
  <si>
    <t>10-ส-00-51</t>
  </si>
  <si>
    <t>ไส้กรองอากาศชนิด PVA-Filter Cartridge CF-250</t>
  </si>
  <si>
    <t>10-ส-00-50</t>
  </si>
  <si>
    <t>ไส้กรองอากาศชนิด PVA-Filter Cartridge CF-50</t>
  </si>
  <si>
    <t>10-ส-58-01</t>
  </si>
  <si>
    <t>ไส้กรองอากาศชนิดแท่ง Pore size  0.2 ไมครอน สำหรับ Air inlet เครื่องเฟอร์เมนเตอร์ MPP 40</t>
  </si>
  <si>
    <t>10-ส-58-02</t>
  </si>
  <si>
    <t>ไส้กรองอากาศชนิดแท่ง Pore Size 1.5 ไมครอนสำหรับ AirOutlet(Exhaust) เครื่องเฟอร์เมนเตอร์ MPP 40</t>
  </si>
  <si>
    <t>10-ส-00-69</t>
  </si>
  <si>
    <t xml:space="preserve">ไส้กรองอากาศสำหรับถังเพาะเลี้ยงเซลล์และเชื้อไวรัส </t>
  </si>
  <si>
    <t>ไส้กรองอากาศ ขนาด 0.2 ไมครอน ยี่ห้อ Donaldson รุ่น P-SRF05/30</t>
  </si>
  <si>
    <t>ไส้กรองอากาศ ขนาด 0.2 ไมครอน ยี่ห้อ Donaldson รุ่น P-SRF03/30</t>
  </si>
  <si>
    <t>10-ห-04-02</t>
  </si>
  <si>
    <t>หลอดเก็บตัวอย่าง 10 ml.</t>
  </si>
  <si>
    <t>10-ห-07-06</t>
  </si>
  <si>
    <t>10-ห-00-06</t>
  </si>
  <si>
    <t>หลอด PCR ขนาด 0.2 มิลลิลิตร</t>
  </si>
  <si>
    <t>10-ห-02-02</t>
  </si>
  <si>
    <t>หลอด PCR แบบ Strip-tube ขนาด 0.2 ml.</t>
  </si>
  <si>
    <t>10-ห-07-02</t>
  </si>
  <si>
    <t>หลอดแก้วทดลองข้างตรง ขนาดยาว 16-160 มม.</t>
  </si>
  <si>
    <t>10-ห-00-25</t>
  </si>
  <si>
    <t>หลอดเซนตริฟิวก์พลาสติก ขนาด 15 มิลลิลิตร</t>
  </si>
  <si>
    <t>10-ห-00-24</t>
  </si>
  <si>
    <t>หลอดเซนตริฟิวส์ ขนาด 15 มล. (พลาสติก)</t>
  </si>
  <si>
    <t>10-ห-31-01</t>
  </si>
  <si>
    <t>หลอดเซนตริฟิวก์พลาสติก ขนาด 15 มิลลิลิตร ชนิดนึ่งได้</t>
  </si>
  <si>
    <t>10-ห-00-26</t>
  </si>
  <si>
    <t>หลอดเซนตริฟิวก์พลาสติก ขนาด 50 มิลลิลิตร</t>
  </si>
  <si>
    <t>10-ห-15-06</t>
  </si>
  <si>
    <t>หลอดเซนตริฟิวส์ขนาด  250 มิลลิลิตร</t>
  </si>
  <si>
    <t>10-ห-15-03</t>
  </si>
  <si>
    <t>หลอดเซนตริฟิวส์ ขนาด 50มล.(พลาสติก)</t>
  </si>
  <si>
    <t>10-ห-16-02</t>
  </si>
  <si>
    <t>หลอดเซนตริฟิวส์สำหรับหัว SW 41 ( Ultracentrifuge Tube Rotor สำหรับ SW 41 )</t>
  </si>
  <si>
    <t>10-ห-19-02</t>
  </si>
  <si>
    <t>หลอดทดลองความเย็นสูง ขนาด 1.8-2 มล.</t>
  </si>
  <si>
    <t>10-ห-19-03</t>
  </si>
  <si>
    <t>หลอดทดลองความเย็นสูง ขนาด 4.5-5 มล.</t>
  </si>
  <si>
    <t>10-ห-20-01</t>
  </si>
  <si>
    <t>หลอดทดลองใช้แล้วทิ้ง ขนาด 16x110</t>
  </si>
  <si>
    <t>10-ห-21-03</t>
  </si>
  <si>
    <t>10-ห-21-04</t>
  </si>
  <si>
    <t>หลอดทดลองฝาเกลียว ขนาด 16 x 150 มม.</t>
  </si>
  <si>
    <t>10-ห-21-05</t>
  </si>
  <si>
    <t>หลอดทดลองฝาเกลียว ขนาด 20 x 150 มม.</t>
  </si>
  <si>
    <t>หลอดทดลองฝาเกลียว ขนาด 25 x 150 มม.</t>
  </si>
  <si>
    <t>10-ห-12-01</t>
  </si>
  <si>
    <t>หลอดทดลองพลาสติกขนาด 13x100 มม.</t>
  </si>
  <si>
    <t>10-ห-24-01</t>
  </si>
  <si>
    <t>หลอดสำหรับเครื่องมือวัดความเข้มของสี</t>
  </si>
  <si>
    <t>10-ห-00-27</t>
  </si>
  <si>
    <t>หัวเป่าไฟแบบปืน</t>
  </si>
  <si>
    <t>10-อ-00-01</t>
  </si>
  <si>
    <t>อลูมิเนียมฟอยล์ ขนาด 45.7 ซม.x 7.62 เมตร</t>
  </si>
  <si>
    <t>10-อ-09-01</t>
  </si>
  <si>
    <t xml:space="preserve">เออร์เลนเมเยอร์ฟลาส (Erlenmeyer Flask) ขนาด 1,000 มล. ฝาธรรมดา </t>
  </si>
  <si>
    <t>10-อ-08-05</t>
  </si>
  <si>
    <t>เออร์เลนเมเยอร์ฟลาส (Erlenmeyer Flask) ขนาด 2,000 มล.</t>
  </si>
  <si>
    <t>10-อ-08-03</t>
  </si>
  <si>
    <t>เออร์เลนเมเยอร์ฟลาส (Erlenmeyer Flask) ขนาด 250 มล.</t>
  </si>
  <si>
    <t>10-อ-08-06</t>
  </si>
  <si>
    <t>เออร์เลนเมเยอร์ฟลาส (Erlenmeyer Flask) ขนาด 4,000 มล.</t>
  </si>
  <si>
    <t>10-อ-09-02</t>
  </si>
  <si>
    <t xml:space="preserve">เออร์เลนเมเยอร์ฟลาส (Erlenmeyer Flask) ขนาด 6,000 มล. ฝาธรรมดา </t>
  </si>
  <si>
    <t>10-อ-00-09</t>
  </si>
  <si>
    <t>โอริงดำวงกลม เส้นผ่าศูนย์กลางรอบนอก 21 มม. เส้นผ่าศูนย์กลางรอบใน 15 มม.</t>
  </si>
  <si>
    <t>10-อ-00-08</t>
  </si>
  <si>
    <t>โอริงดำวงกลม เส้นผ่าศูนย์กลางรอบนอก 30 มม. เส้นผ่าศูนย์กลางรอบใน 24 มม.</t>
  </si>
  <si>
    <t>เครื่อง</t>
  </si>
  <si>
    <t xml:space="preserve">Electrode สำหรับวัดค่าความเป็นกรด-ด่าง ในถังวัคซีน </t>
  </si>
  <si>
    <t>10-C-11-02</t>
  </si>
  <si>
    <t xml:space="preserve">ขวดดูดแห้งขนาด 3 มล. </t>
  </si>
  <si>
    <t>ฉลากวัคซีนโรคปากและเท้าเปื่อยสำหรับโค-กระบือชนิด 3 ไทป์ ขนาด 20 โด๊ส</t>
  </si>
  <si>
    <t>10-ฉ-08-01</t>
  </si>
  <si>
    <t>10-ห-31-02</t>
  </si>
  <si>
    <t>หลอดเซนตริฟิวก์พลาสติก ขนาด 50 มิลลิลิตร ชนิดนึ่งได้</t>
  </si>
  <si>
    <t>10-ข-00-56</t>
  </si>
  <si>
    <t>QIAquick PCR Purification kit (50)</t>
  </si>
  <si>
    <t>โซเดียม แอลกลูทาเมต</t>
  </si>
  <si>
    <t>ชุด Probe และ primers</t>
  </si>
  <si>
    <t>POP-7 Polymer for the 3500 Genetic Analyzer</t>
  </si>
  <si>
    <t>Conditioning Reagent</t>
  </si>
  <si>
    <t>Anode buffer container(ABC)</t>
  </si>
  <si>
    <t>Cathode buffer container(ABC)</t>
  </si>
  <si>
    <t>ชุดน้ำยาสำเร็จรูปสำหรับ remove dye จาก sequencing reaction</t>
  </si>
  <si>
    <t>Deep well plate ขนาด 2 มล. ชนิดก้นรูปตัว U 96 หลุม</t>
  </si>
  <si>
    <t>Filter Pipette Tips, sterile, 20 ul, with box</t>
  </si>
  <si>
    <t>คงเหลือในหน่วย</t>
  </si>
  <si>
    <t>คงเหลือคลังกลางและรอส่ง+รอซื้อ</t>
  </si>
  <si>
    <t>ข้อมูลจากคลังย่อย</t>
  </si>
  <si>
    <t>กาวซิลิโคน (สีขาวขุ่น)</t>
  </si>
  <si>
    <t>10-ก-37-06</t>
  </si>
  <si>
    <t>10-ท-00-08</t>
  </si>
  <si>
    <t>Filter pipette tip ขนาด 10 ไมโครลิตร</t>
  </si>
  <si>
    <t>Filter pipette tip ขนาด 100 ไมโครลิตร</t>
  </si>
  <si>
    <t>Filter pipette tip ขนาด 200 ไมโครลิตร</t>
  </si>
  <si>
    <t>Filter pipette tip ขนาด 1000 ไมโครลิตร</t>
  </si>
  <si>
    <t>ขวดแก้วสำหรับเก็บสารละลาย (Solution bottle) 5 ลิตร พร้อมจุกยาง</t>
  </si>
  <si>
    <t>ขวดแก้วสำหรับเก็บสารละลาย (Solution bottle) 10 ลิตร พร้อมจุกยาง</t>
  </si>
  <si>
    <t>ขวดแก้วสำหรับเก็บสารละลาย (Solution bottle) 20 ลิตร พร้อมจุกยาง</t>
  </si>
  <si>
    <t>ชุดทดสอบ เอพีไอ 20 อี (API 20 E)</t>
  </si>
  <si>
    <t>ก๊าซออกซิเจน</t>
  </si>
  <si>
    <t>ชุดตุ้มชั่งน้ำหนักสำหรับสอบเทียบเครื่องชั่งดิจิตอล (1 กรัม-50 กรัม)</t>
  </si>
  <si>
    <t>หลอดแก้วทดลอง ขนาด 16 มม. ยาว 100 มม.</t>
  </si>
  <si>
    <t>1TFS-MC-EP0691 : BSM DNA POLYMERASE, LARGE FRAG</t>
  </si>
  <si>
    <t>1TFS-MC-R0971 : MGCI2 (MAGNESIUM CHLORIDE) 2 MM.</t>
  </si>
  <si>
    <t>เบส</t>
  </si>
  <si>
    <t>น้ำยาฆ่าเชื้อจุลินทรีย์ชนิดพร้อมใช้</t>
  </si>
  <si>
    <t>ทิงเจอร์ไอโอดีน ขนาด 450 มล.</t>
  </si>
  <si>
    <t>อลูมิเนียมฟอยล์ หนา 50 ไมครอน ขนาด 90 ซม. X 100 เมตร</t>
  </si>
  <si>
    <t xml:space="preserve">โซเดียมคาร์บอเนต(Sodium carbonate or...) </t>
  </si>
  <si>
    <t>03-น-10-02</t>
  </si>
  <si>
    <t>03-น-11-01</t>
  </si>
  <si>
    <t>โปตัสเซียม อลูมิเนียมซัลเฟต 12 น้ำ(สารส้ม,โปแตสอาลั่ม)</t>
  </si>
  <si>
    <t>เซลล์ MDBK(NBL-1) ATCC CCL-22</t>
  </si>
  <si>
    <t>03-ซ-21-03</t>
  </si>
  <si>
    <t>โซเดียมไฮโปคลอไรด์ 8% (Sodium Hypochloride8%  solution)</t>
  </si>
  <si>
    <t>สารสื่อวัคซีนชนิด Montanide ISA 61 VG</t>
  </si>
  <si>
    <t>สารสื่อวัคซีนชนิด Montanide ISA 201 VG</t>
  </si>
  <si>
    <t>สารสื่อวัคซีนชนิด Montanide ISA 206 VG</t>
  </si>
  <si>
    <t>ไส้กรองเมมเบรนสำหรับกรองน้ำยาเคมี ขนาด 0.45 ไมครอน  ความยาว  20  นิ้ว</t>
  </si>
  <si>
    <t>คลังย่อย</t>
  </si>
  <si>
    <t>03-น-00-32</t>
  </si>
  <si>
    <t>10-ฉ-00-38</t>
  </si>
  <si>
    <t>ฉลากวัคซีนโรคปากและเท้าเปื่อยสำหรับ โค-กระบือ  ชนิด 3 ไทป์ ( O,A,Asia 1 ) ขนาด  20  โด๊ส</t>
  </si>
  <si>
    <t>โอริงดำวงกลม เส้นผ่าศูนย์กลางรอบนอก 1.1 ± 0.2 มม. เส้นผ่าศูนย์กลางด้านใน  0.8 ± 0.2 มม.</t>
  </si>
  <si>
    <t>โอริงดำวงกลม เส้นผ่าศูนย์กลางรอบนอก 32 ± 0.2 มม. เส้นผ่าศูนย์กลางด้านใน  25 ± 0.2 มม.</t>
  </si>
  <si>
    <t>โอริงดำวงกลม เส้นผ่าศูนย์กลางรอบนอก 6.1 ± 0.2 มม. เส้นผ่าศูนย์กลางด้านใน  5 ± 0.2 มม.</t>
  </si>
  <si>
    <t>โอริงดำวงกลม เส้นผ่าศูนย์กลางรอบนอก 121 ± 0.2 มม. เส้นผ่าศูนย์กลางด้านใน  98 ± 0.2 มม.</t>
  </si>
  <si>
    <t>โอริงดำวงกลม เส้นผ่าศูนย์กลางรอบนอก 182 ± 0.2 มม. เส้นผ่าศูนย์กลางด้านใน  159 ± 0.2 มม.</t>
  </si>
  <si>
    <t>สายรัดท่อสแตนเลส ขนาดเส้นผ่าศูนย์กลางรัดได้เล็กสุด/ใหญ่สุด 13/20 มม.</t>
  </si>
  <si>
    <t>สายรัดท่อสแตนเลส ขนาดเส้นผ่าศูนย์กลางรัดได้เล็กสุด/ใหญ่สุด 35/45 มม.</t>
  </si>
  <si>
    <t>Membrane valve รุ่น DN 12</t>
  </si>
  <si>
    <t>Membrane valve รุ่น DN 32</t>
  </si>
  <si>
    <t>10-S-00-03</t>
  </si>
  <si>
    <t>Seal SMS Union ขนาด DN25</t>
  </si>
  <si>
    <t>10-ข-26-09</t>
  </si>
  <si>
    <t>แผนจัดซื้อ</t>
  </si>
  <si>
    <t>อิริโทรมัยซิน(Erythromycin)</t>
  </si>
  <si>
    <t>แผนจัดซื้อ  ยืนยันแล้ว</t>
  </si>
  <si>
    <t>สายยางซิลิโคน เส้นผ่านศูนย์กลางด้านนอก44 ± 0.5 มม. เส้นผ่านศูนย์กลางด้านใน 4.0 ± 0.2 มม.</t>
  </si>
  <si>
    <t>Fetal calf serum ขนาดบรรจุ 500 มล.</t>
  </si>
  <si>
    <t>03-F-00-14</t>
  </si>
  <si>
    <t>10-C-10-08</t>
  </si>
  <si>
    <t>Cryo vial 4.5 ml external thread</t>
  </si>
  <si>
    <t>10-C-10-03</t>
  </si>
  <si>
    <t>10-M-00-16</t>
  </si>
  <si>
    <t>1.5 Microcentrifuge tube (500/แพ็ค)</t>
  </si>
  <si>
    <t>10-T-09-02</t>
  </si>
  <si>
    <t>10-T-09-01</t>
  </si>
  <si>
    <t>10-ก-59-01</t>
  </si>
  <si>
    <t>กล่องเก็บหลอดทดลองสำหรับแช่แข็ง 81 ช่อง</t>
  </si>
  <si>
    <t>10-ร-03-01</t>
  </si>
  <si>
    <t xml:space="preserve">เรเซอร์วัวร์ 50 มิลลิลิตร </t>
  </si>
  <si>
    <t>ชุดทดสอบสำหรับตรวจหาแอนติบอดีที่จำเพาะต่อcapripoxvirusses(CPV)</t>
  </si>
  <si>
    <t>ข้อมูลคลังย่อย</t>
  </si>
  <si>
    <t>ข้อมูลหน่วยย่อย</t>
  </si>
  <si>
    <t>น้ำยาปรับเทียบมาตรฐานเครื่องวัดคลอรีนรวมในน้ำ รุ่น HI 96711-11</t>
  </si>
  <si>
    <t>ฝาแค๊ปอลูมิเนียม สีชมพู ขนาด 20x7.5 มม.</t>
  </si>
  <si>
    <t>10-ฝ-03-15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</si>
  <si>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</si>
  <si>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</si>
  <si>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</si>
  <si>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</si>
  <si>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</si>
  <si>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</si>
  <si>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</si>
  <si>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</si>
  <si>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</si>
  <si>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</si>
  <si>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</si>
  <si>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</si>
  <si>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</si>
  <si>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</si>
  <si>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</si>
  <si>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</si>
  <si>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</si>
  <si>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</si>
  <si>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</si>
  <si>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</si>
  <si>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</si>
  <si>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</si>
  <si>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กาว PIC-100</t>
  </si>
  <si>
    <t>กาว Epoxy A+B</t>
  </si>
  <si>
    <t>กาวเชื่อมโลหะ Episcal spec 20-20</t>
  </si>
  <si>
    <t>03-ส-08-02</t>
  </si>
  <si>
    <t>สารเคมีป้องกันตะกรันและการกัดกร่อนในระบบหล่อเย็น</t>
  </si>
  <si>
    <t>03-ส-08-03</t>
  </si>
  <si>
    <t>สารเคมีป้องกันตะไคร่น้ำและเชื้อแบคทีเรียในระบบหล่อเย็น</t>
  </si>
  <si>
    <t>03-ส-08-04</t>
  </si>
  <si>
    <t>สารเคมีป้องกันการเกิดตะกรันในระบบหม้อไอน้ำ</t>
  </si>
  <si>
    <t>03-ส-08-05</t>
  </si>
  <si>
    <t>สารเคมียับยั้งการกัดกร่อนในระบบเครื่องทำความเย็น</t>
  </si>
  <si>
    <t>สายรัดพลาสติกขนาด 4 นิ้ว (2.4x104 มม.)</t>
  </si>
  <si>
    <t>10-ป-00-23</t>
  </si>
  <si>
    <t>ไปเปตพลาสติกสุดปลาย ขนาด 50 มิลลิลิตร</t>
  </si>
  <si>
    <r>
      <t xml:space="preserve">แผ่นสไลด์นับเซลล์อัตโนมัติแบบใช้แล้วทิ้ง (Countess </t>
    </r>
    <r>
      <rPr>
        <b/>
        <vertAlign val="superscript"/>
        <sz val="16"/>
        <rFont val="TH SarabunPSK"/>
        <family val="2"/>
      </rPr>
      <t>TM</t>
    </r>
    <r>
      <rPr>
        <b/>
        <sz val="16"/>
        <rFont val="TH SarabunPSK"/>
        <family val="2"/>
      </rPr>
      <t>Cell counting chamber slides)</t>
    </r>
  </si>
  <si>
    <r>
      <t xml:space="preserve">Tip ขนาด 1-200 </t>
    </r>
    <r>
      <rPr>
        <b/>
        <sz val="16"/>
        <rFont val="Tahoma"/>
        <family val="2"/>
      </rPr>
      <t>µ</t>
    </r>
    <r>
      <rPr>
        <b/>
        <sz val="16"/>
        <rFont val="TH SarabunPSK"/>
        <family val="2"/>
      </rPr>
      <t>U</t>
    </r>
  </si>
  <si>
    <r>
      <rPr>
        <b/>
        <sz val="16"/>
        <rFont val="TH SarabunPSK"/>
        <family val="2"/>
      </rPr>
      <t xml:space="preserve">Tip ขนาด 1,000 </t>
    </r>
    <r>
      <rPr>
        <b/>
        <sz val="16"/>
        <rFont val="Tahoma"/>
        <family val="2"/>
      </rPr>
      <t>µ</t>
    </r>
    <r>
      <rPr>
        <b/>
        <sz val="16"/>
        <rFont val="TH SarabunPSK"/>
        <family val="2"/>
      </rPr>
      <t>U</t>
    </r>
  </si>
  <si>
    <r>
      <t>ขวดพลาสติกแบนเพาะเลี้ยงเซลล์ ขนาด 175 ซม.</t>
    </r>
    <r>
      <rPr>
        <b/>
        <vertAlign val="superscript"/>
        <sz val="16"/>
        <rFont val="TH SarabunPSK"/>
        <family val="2"/>
      </rPr>
      <t>2</t>
    </r>
  </si>
  <si>
    <r>
      <t>ขวดพลาสติกแบนเพาะเลี้ยงเซลล์ ขนาด 225 ซม.</t>
    </r>
    <r>
      <rPr>
        <b/>
        <vertAlign val="superscript"/>
        <sz val="16"/>
        <rFont val="TH SarabunPSK"/>
        <family val="2"/>
      </rPr>
      <t>2</t>
    </r>
  </si>
  <si>
    <r>
      <t>ขวดพลาสติกแบนเพาะเลี้ยงเซลล์ ขนาด 25 ซม.</t>
    </r>
    <r>
      <rPr>
        <b/>
        <vertAlign val="superscript"/>
        <sz val="16"/>
        <rFont val="TH SarabunPSK"/>
        <family val="2"/>
      </rPr>
      <t>2</t>
    </r>
  </si>
  <si>
    <r>
      <t>ขวดพลาสติกแบนเพาะเลี้ยงเซลล์ ขนาด 75 ซม.</t>
    </r>
    <r>
      <rPr>
        <b/>
        <vertAlign val="superscript"/>
        <sz val="16"/>
        <rFont val="TH SarabunPSK"/>
        <family val="2"/>
      </rPr>
      <t>2</t>
    </r>
  </si>
  <si>
    <r>
      <t>ขวดพลาสติกแบนเพาะเลี้ยงเซลล์ ชนิดฝาปิดมีแผ่นกรองอากาศ ขนาด 175 ซม.</t>
    </r>
    <r>
      <rPr>
        <b/>
        <strike/>
        <vertAlign val="superscript"/>
        <sz val="16"/>
        <rFont val="TH SarabunPSK"/>
        <family val="2"/>
      </rPr>
      <t>2</t>
    </r>
  </si>
  <si>
    <r>
      <t>ขวดพลาสติกแบนเพาะเลี้ยงเซลล์ ชนิดฝาปิดมีแผ่นกรองอากาศ ขนาด 225 ซม.</t>
    </r>
    <r>
      <rPr>
        <b/>
        <strike/>
        <vertAlign val="superscript"/>
        <sz val="16"/>
        <rFont val="TH SarabunPSK"/>
        <family val="2"/>
      </rPr>
      <t>2</t>
    </r>
  </si>
  <si>
    <r>
      <t>ขวดพลาสติกแบนเพาะเลี้ยงเซลล์ ชนิดฝาปิดมีแผ่นกรองอากาศ ขนาด 25 ซม.</t>
    </r>
    <r>
      <rPr>
        <b/>
        <strike/>
        <vertAlign val="superscript"/>
        <sz val="16"/>
        <rFont val="TH SarabunPSK"/>
        <family val="2"/>
      </rPr>
      <t>2</t>
    </r>
  </si>
  <si>
    <r>
      <t>ขวดพลาสติกแบนเพาะเลี้ยงเซลล์ ชนิดฝาปิดมีแผ่นกรองอากาศ ขนาด 75 ซม.</t>
    </r>
    <r>
      <rPr>
        <b/>
        <strike/>
        <vertAlign val="superscript"/>
        <sz val="16"/>
        <rFont val="TH SarabunPSK"/>
        <family val="2"/>
      </rPr>
      <t>2</t>
    </r>
  </si>
  <si>
    <r>
      <t xml:space="preserve">เทอร์โมมิเตอร์ 0 </t>
    </r>
    <r>
      <rPr>
        <b/>
        <vertAlign val="superscript"/>
        <sz val="16"/>
        <rFont val="TH SarabunPSK"/>
        <family val="2"/>
      </rPr>
      <t>0</t>
    </r>
    <r>
      <rPr>
        <b/>
        <sz val="16"/>
        <rFont val="TH SarabunPSK"/>
        <family val="2"/>
      </rPr>
      <t>C</t>
    </r>
    <r>
      <rPr>
        <b/>
        <vertAlign val="superscript"/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- 100</t>
    </r>
    <r>
      <rPr>
        <b/>
        <vertAlign val="superscript"/>
        <sz val="16"/>
        <rFont val="TH SarabunPSK"/>
        <family val="2"/>
      </rPr>
      <t xml:space="preserve"> 0</t>
    </r>
    <r>
      <rPr>
        <b/>
        <sz val="16"/>
        <rFont val="TH SarabunPSK"/>
        <family val="2"/>
      </rPr>
      <t>C</t>
    </r>
    <r>
      <rPr>
        <b/>
        <vertAlign val="superscript"/>
        <sz val="16"/>
        <rFont val="TH SarabunPSK"/>
        <family val="2"/>
      </rPr>
      <t xml:space="preserve"> </t>
    </r>
  </si>
  <si>
    <r>
      <t xml:space="preserve">เทอร์โมมิเตอร์ -40 </t>
    </r>
    <r>
      <rPr>
        <b/>
        <vertAlign val="superscript"/>
        <sz val="16"/>
        <rFont val="TH SarabunPSK"/>
        <family val="2"/>
      </rPr>
      <t>0</t>
    </r>
    <r>
      <rPr>
        <b/>
        <sz val="16"/>
        <rFont val="TH SarabunPSK"/>
        <family val="2"/>
      </rPr>
      <t>C ถึง</t>
    </r>
    <r>
      <rPr>
        <b/>
        <vertAlign val="superscript"/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 50</t>
    </r>
    <r>
      <rPr>
        <b/>
        <vertAlign val="superscript"/>
        <sz val="16"/>
        <rFont val="TH SarabunPSK"/>
        <family val="2"/>
      </rPr>
      <t xml:space="preserve"> 0</t>
    </r>
    <r>
      <rPr>
        <b/>
        <sz val="16"/>
        <rFont val="TH SarabunPSK"/>
        <family val="2"/>
      </rPr>
      <t>C</t>
    </r>
    <r>
      <rPr>
        <b/>
        <vertAlign val="superscript"/>
        <sz val="16"/>
        <rFont val="TH SarabunPSK"/>
        <family val="2"/>
      </rPr>
      <t xml:space="preserve"> </t>
    </r>
  </si>
  <si>
    <t>10-T-09-03</t>
  </si>
  <si>
    <t>03-อ-23-01</t>
  </si>
  <si>
    <t>ชุดสกัดสารพันธุกรรม ชนิดสกัดDNA (ชื่อในสเปค ชุดน้ำยาสกัดสารพันธุกรรมชนิดดีเอ็นเอ และอาร์เอ็นเอ จากไวรัสและแบคทีเรีย)</t>
  </si>
  <si>
    <t>03-น-00-39</t>
  </si>
  <si>
    <t>Rappaport - Vpssiliadis R-V</t>
  </si>
  <si>
    <r>
      <t xml:space="preserve">น้ำยาตรวจไวรัส LSDV (Primer B Probe)  </t>
    </r>
    <r>
      <rPr>
        <b/>
        <sz val="16"/>
        <color indexed="10"/>
        <rFont val="TH SarabunPSK"/>
        <family val="2"/>
      </rPr>
      <t>ชื่อในสเปค ชุด Taqman MGB probe และ primers</t>
    </r>
  </si>
  <si>
    <r>
      <t xml:space="preserve">น้ำยาตรวจไวรัส BVDV (Primer B Probe) </t>
    </r>
    <r>
      <rPr>
        <b/>
        <sz val="16"/>
        <color indexed="10"/>
        <rFont val="TH SarabunPSK"/>
        <family val="2"/>
      </rPr>
      <t>ชื่อในสเปค ชุด Taqman QSY  probe และ primers</t>
    </r>
  </si>
  <si>
    <t>สเปคอนุมัติแล้ว</t>
  </si>
  <si>
    <r>
      <t xml:space="preserve">เครื่องวัดอุณหภูมิอิเลคทรอนิกส์สำหรับสัตว์  </t>
    </r>
    <r>
      <rPr>
        <b/>
        <sz val="16"/>
        <color indexed="10"/>
        <rFont val="TH SarabunPSK"/>
        <family val="2"/>
      </rPr>
      <t>(ที่วัดอุณหภูมิอิเลคทรอนิคสำหรับสัตว์)</t>
    </r>
  </si>
  <si>
    <r>
      <t xml:space="preserve">ยาฉีด Chlorpheniramine  ขนาด 100 มล. </t>
    </r>
    <r>
      <rPr>
        <b/>
        <sz val="16"/>
        <color indexed="10"/>
        <rFont val="TH SarabunPSK"/>
        <family val="2"/>
      </rPr>
      <t xml:space="preserve"> (Chlorpheniramine)</t>
    </r>
  </si>
  <si>
    <r>
      <t xml:space="preserve">ยาฉีด Enrofloxacin  </t>
    </r>
    <r>
      <rPr>
        <b/>
        <sz val="16"/>
        <color indexed="10"/>
        <rFont val="TH SarabunPSK"/>
        <family val="2"/>
      </rPr>
      <t>(Enrofloxacin)</t>
    </r>
  </si>
  <si>
    <t>10-ส-00-33</t>
  </si>
  <si>
    <r>
      <t xml:space="preserve">ยาปฏิชีวนะ ไซโปรฟลอกซาซิน (Ciprofloxacin)  </t>
    </r>
    <r>
      <rPr>
        <b/>
        <sz val="16"/>
        <color indexed="10"/>
        <rFont val="TH SarabunPSK"/>
        <family val="2"/>
      </rPr>
      <t>(ชื่อในสเปค ซิโปรฟล็อกซาซิน)</t>
    </r>
  </si>
  <si>
    <t>กรรไกรสำหรับตัดเนื้อเยื่อชนิดโค้งปลายมนยาว 12 ซม.</t>
  </si>
  <si>
    <t>น้ำยาล้างทำความสะอาดชนิดมัลติเอนไซม์และฆ่าเชื้อ ชนิดเข้มข้น  (ยกเลิก)</t>
  </si>
  <si>
    <r>
      <t xml:space="preserve">หลอดทดลองฝาเกลียว ขนาด 16 x 100 มม.  </t>
    </r>
    <r>
      <rPr>
        <b/>
        <sz val="16"/>
        <color indexed="10"/>
        <rFont val="TH SarabunPSK"/>
        <family val="2"/>
      </rPr>
      <t>(รวม 16x 150 มม.)</t>
    </r>
  </si>
  <si>
    <t>10-ข-31-03</t>
  </si>
  <si>
    <t>Filter pipette tip ขนาด 20 ไมโครลิตร</t>
  </si>
  <si>
    <r>
      <t xml:space="preserve">Reagent สำหรับวัดค่าคลอรีนอิสระในน้ำ HI 93701-03/ ชื่อในสเปค </t>
    </r>
    <r>
      <rPr>
        <b/>
        <sz val="16"/>
        <color indexed="10"/>
        <rFont val="TH SarabunPSK"/>
        <family val="2"/>
      </rPr>
      <t>Reagent HI 93701-03</t>
    </r>
  </si>
  <si>
    <r>
      <t xml:space="preserve">Reagent สำหรับวัดความกระด้าง HI 93735-00 /ชื่อในสเปค </t>
    </r>
    <r>
      <rPr>
        <b/>
        <sz val="16"/>
        <color indexed="10"/>
        <rFont val="TH SarabunPSK"/>
        <family val="2"/>
      </rPr>
      <t>Reagent HI 93735-00</t>
    </r>
  </si>
  <si>
    <r>
      <t>น้ำยาฆ่าเชื้อ Hydrogen peroxide 20% รวม Peracetic acid 5%  /</t>
    </r>
    <r>
      <rPr>
        <b/>
        <sz val="16"/>
        <color indexed="10"/>
        <rFont val="TH SarabunPSK"/>
        <family val="2"/>
      </rPr>
      <t>ชื่อในสเปค น้ำยาฆ่าเชื้อ Hydrogen peroxide รวม Peracetic acid</t>
    </r>
  </si>
  <si>
    <t>แคล้มป์หนีบสายยางชนิด Mohr Pinchcock Clamps</t>
  </si>
  <si>
    <t>แก้ชื่อ  เป็น ไส้กรองเมมเบรนสำหรับกรองน้ำยาเคมี ขนาด 0.45 ไมครอน ความยาว 5 นิ้ว</t>
  </si>
  <si>
    <t>แก้ชื่อ  เป็น ไส้กรองอากาศขนาด 0.2 ไมครอน ความยาว 5 นิ้ว</t>
  </si>
  <si>
    <t>แก้ชื่อ  เป็น ไส้กรองอากาศขนาด 0.2 ไมครอน ความยาว 20 นิ้ว</t>
  </si>
  <si>
    <r>
      <t>แก้ชื่อ  เป็น ไส้กรองอากาศขนาด 0.2 ไมครอน ความยาว 5</t>
    </r>
    <r>
      <rPr>
        <b/>
        <vertAlign val="superscript"/>
        <sz val="16"/>
        <rFont val="TH SarabunPSK"/>
        <family val="2"/>
      </rPr>
      <t>3/8</t>
    </r>
    <r>
      <rPr>
        <b/>
        <sz val="16"/>
        <rFont val="TH SarabunPSK"/>
        <family val="2"/>
      </rPr>
      <t xml:space="preserve"> นิ้ว</t>
    </r>
  </si>
  <si>
    <t>กรดแลคติค 85% (Lactic acid 85%) (แก้ไขสเปคเป็น กรดแลคติค)</t>
  </si>
  <si>
    <t xml:space="preserve">ไส้กรองอากาศชนิด Disposable filter ขนาด 0.2 ไมครอน  </t>
  </si>
  <si>
    <t xml:space="preserve">ไส้กรองอากาศ PALL ขนาด 0.2 ไมครอน ชนิด AB1 ยาว 20  นิ้ว </t>
  </si>
  <si>
    <t>03-ซ-00-03</t>
  </si>
  <si>
    <t>03-ซ-00-07</t>
  </si>
  <si>
    <t>โซเดียมเมตาไบซัลไฟต์ 16% (Soduim Metabisulfite 16% soultion)</t>
  </si>
  <si>
    <t>03-ส-09-02</t>
  </si>
  <si>
    <t>สารเคมีสำเร็จรูปวิเคราะห์ Total Organic Carbon (TOC Reagent)</t>
  </si>
  <si>
    <t>03-ซ-23-01</t>
  </si>
  <si>
    <t>ซิโปรฟล็อกซาซิน (Ciprofloxacin , USP Grade)</t>
  </si>
  <si>
    <t>Cryotube 50 ml.(แบบมีโฟมวาง tube)</t>
  </si>
  <si>
    <t>10-M-04-02</t>
  </si>
  <si>
    <t>Microcentrifuge tube,conical bottom, 1.5 ml</t>
  </si>
  <si>
    <t>แผ่นสไลด์นับเซลล์อัตโนมัติแบบใช้แล้วทิ้ง (Countess cell counting chamber slides)</t>
  </si>
  <si>
    <t>ขวดพลาสติกสำหรับรรจุวัคซีนขนาด 150 มล. พิมพ์ฉลากข้างขวด พร้อมจุกยางปิดขวดวัคซีน ชนิดน้ำมันขนาด 20 มม.</t>
  </si>
  <si>
    <t>10-ข-00-40</t>
  </si>
  <si>
    <t>สายยางซิลิโคนชนิดเสริมเส้นใยถัก เส้นผ่านศูนย์กลางนอก 16 มม.เส้นผ่านศูนย์กลางใน 9.5 มม.</t>
  </si>
  <si>
    <t>ข้อต่อสามทาง Stainless Steel Three Way Hose ขนาด 9/12.5 มม.</t>
  </si>
  <si>
    <t>10-ข-48-01</t>
  </si>
  <si>
    <t>ไส้กรองอากาศชนิด PVA-Filter cartridge EM-1000</t>
  </si>
  <si>
    <t>Pepsin HCL</t>
  </si>
  <si>
    <t>แผ่นกรองทำความเข้มข้นไวรัสโรคปากและเท้าเปื่อย สำหรับเครื่องทำความเข้มข้น crossflow filtration รุ่น Sartoflow Beta</t>
  </si>
  <si>
    <t>10-ผ-04-03</t>
  </si>
  <si>
    <t>Aluminium Potassium Slulphat 12 hydrate</t>
  </si>
  <si>
    <t>Alcohol 95%</t>
  </si>
  <si>
    <t>น้ำยาฆ่าเชื้อ Glutaraldehye 15%</t>
  </si>
  <si>
    <t>Pre Filter ขนาด 2 m. x20m. X20mm.</t>
  </si>
  <si>
    <t>Reagent Kit</t>
  </si>
  <si>
    <t>แผ่นอาหารสำเร็จรูปสำหรับตรวจหาเชื้อราและยีสต์</t>
  </si>
  <si>
    <t>Bromothymol Blue sodium salt solution</t>
  </si>
  <si>
    <t>ไปเปตทิป ขนาด 2-200 ไมโครลิตร ชนิดปราศจากเชื้อ</t>
  </si>
  <si>
    <t>ไปเปตทิป ขนาด 50-1000 ไมโครลิตร ชนิดปราศจากเชื้อ</t>
  </si>
  <si>
    <t>ขวดแก้วคอเกลียว ขนาดบรรจุ 125 มล.พร้อมฝาปิด</t>
  </si>
  <si>
    <t>Microcentrifuge tube 5 ml</t>
  </si>
  <si>
    <t>ขวดแก้วมีขีดระดับเกลียว ขนาด 25 มล.</t>
  </si>
  <si>
    <t>ขวดแก้วมีขีดระดับเกลียว ขนาด 50 มล.</t>
  </si>
  <si>
    <t>บีคเกอร์ ขนาด 50 มล.</t>
  </si>
  <si>
    <t>สปอร์สำหรับการตรวจสอบความถูกต้องเครื่องนึ่งฆ่าเชื้อ ใช้สำหรับเครื่องบ่มยี่ห้อ Mesalab</t>
  </si>
  <si>
    <t>สารขจัดตะกรันป้องกัน (Zep x-2569)</t>
  </si>
  <si>
    <t>กระต่ายพ่อพันธุ์ พันธุ์นิวซีแลนด์ไวท์</t>
  </si>
  <si>
    <t>กระต่ายแม่พันธุ์ พันธุ์นิวซีแลนด์ไวท์</t>
  </si>
  <si>
    <t>ยาสีม่วง (Gentian violet)</t>
  </si>
  <si>
    <t>03-ย-03-02</t>
  </si>
  <si>
    <t>Set ตรวจ Sensitivity ของ Antigen Rose Bengal ขนาด 60 หลุมตัวอย่าง</t>
  </si>
  <si>
    <t>Single channel micropipette ขนาด 20-200 ไมโครลิตร</t>
  </si>
  <si>
    <t>Single channel micropipette ขนาด 100-1000 ไมโครลิตร</t>
  </si>
  <si>
    <t>Single channel micropipette ขนาด 1000-5000 ไมโครลิตร</t>
  </si>
  <si>
    <t>Buffer Peptone water</t>
  </si>
  <si>
    <t>ถุงพลาสติกทนความร้อน ขนาด 6 x 9 นิ้ว</t>
  </si>
  <si>
    <t xml:space="preserve">ไปเปตทิป ขนาด 30-300 ไมโครลิตร </t>
  </si>
  <si>
    <t>Propylene Glycol ขนาดบรรจุถัง 200 ลิตร</t>
  </si>
  <si>
    <t>ปริมาณความต้องการ</t>
  </si>
  <si>
    <t>น้ำยาฆ่าเชื้อจุลินทรีย์แบบพร้อมใช้ชนิดสเปรย์</t>
  </si>
  <si>
    <t>น้ำยาฆ่าเชื้อ Potassium monopersulphate ชนิดเข้มข้น</t>
  </si>
  <si>
    <t>multichannel micropipette แบบ 8 ช่อง ขนาด 20-200 ไมโครลิตร</t>
  </si>
  <si>
    <t>multichannel micropipette แบบ 12 ช่อง ขนาด 20-200 ไมโครลิตร</t>
  </si>
  <si>
    <t>pipette controller</t>
  </si>
  <si>
    <t>multichannel micropipette แบบ 8 ช่อง ขนาด 100-1000 ไมโครลิตร</t>
  </si>
  <si>
    <t>multistepper 8 channel ขนาด 50-1200 ไมโครลิตร</t>
  </si>
  <si>
    <t>ฉลากสติกเกอร์วัคซีนเฮโมรายิกเซฟติกซีเมียแบบธรรมดา</t>
  </si>
  <si>
    <t>สายยางซิลิโคน เส้นผ่านศูนย์กลางด้านนอก 20.0 ± 0.2 มม. เส้นผ่านศูนย์กลางด้านใน 14 ± 0.2 มม.</t>
  </si>
  <si>
    <t>ไส้กรองอากาศ PALL ขนาด 0.2 ไมครอน สำหรับเครื่องเฟอร์เมนเตอร์ ขนาด 500 ลิตร</t>
  </si>
  <si>
    <t>กล่องกระดาษแข็งมีฝาปิด 70x95x35 มม.</t>
  </si>
  <si>
    <t>กล่องกระดาษแข็งมีฝาปิด 90x175x50 มม.</t>
  </si>
  <si>
    <t>น้ำยา Lymphoprep</t>
  </si>
  <si>
    <t>pipette tips, 2-200 ul</t>
  </si>
  <si>
    <t>Serological pipette ขนาด 10 มล.</t>
  </si>
  <si>
    <t>หัวกรองพลาสติกสำเร็จรูปปริมาตร 500 มิลลิลิตร รูพรุน 0.45 ไมโครเมตร</t>
  </si>
  <si>
    <t>หัวกรองพลาสติกสำเร็จรูปปริมาตร 1,000 มิลลิลิตร รูพรุนไม่เกิน 0.22 ไมโครเมตร</t>
  </si>
  <si>
    <t>ขวดพลาสติกสำหรับบรรจุวัคซีนขนาด 25 มล.</t>
  </si>
  <si>
    <t>โซเดียมไฮโปคลอไรด์ 10%</t>
  </si>
  <si>
    <t>Gradeuated Hopkins Vaccine Centrifuge Tube ปริมาตร 10 มิลลิลิตร</t>
  </si>
  <si>
    <t>10-ฉ-03-12</t>
  </si>
  <si>
    <t>10-ก-41-01</t>
  </si>
  <si>
    <t>10-ก-41-02</t>
  </si>
  <si>
    <t>ผลิตน้ำบริสุทธ์ 2 (สุกร) 426</t>
  </si>
  <si>
    <t>ผลิตน้ำบริสุทธ์ 1 (โค-กระบือ)  (416)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</si>
  <si>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</si>
  <si>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</si>
  <si>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</si>
  <si>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</si>
  <si>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</si>
  <si>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</si>
  <si>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</si>
  <si>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</si>
  <si>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</si>
  <si>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</si>
  <si>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</si>
  <si>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</si>
  <si>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</si>
  <si>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</si>
  <si>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</si>
  <si>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</si>
  <si>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</si>
  <si>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</si>
  <si>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</si>
  <si>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</si>
  <si>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</si>
  <si>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</si>
  <si>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</si>
  <si>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</si>
  <si>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</si>
  <si>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</si>
  <si>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</si>
  <si>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</si>
  <si>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</si>
  <si>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</si>
  <si>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</si>
  <si>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</si>
  <si>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</si>
  <si>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</si>
  <si>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</si>
  <si>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</si>
  <si>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</si>
  <si>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</si>
  <si>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</si>
  <si>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</si>
  <si>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</si>
  <si>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</si>
  <si>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</si>
  <si>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</si>
  <si>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</si>
  <si>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</si>
  <si>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</si>
  <si>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</si>
  <si>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</si>
  <si>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</si>
  <si>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</si>
  <si>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</si>
  <si>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</si>
  <si>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</si>
  <si>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</si>
  <si>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</si>
  <si>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</si>
  <si>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</si>
  <si>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</si>
  <si>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</si>
  <si>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</si>
  <si>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</si>
  <si>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</si>
  <si>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</si>
  <si>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</si>
  <si>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</si>
  <si>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</si>
  <si>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</si>
  <si>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</si>
  <si>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</si>
  <si>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</si>
  <si>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</si>
  <si>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</si>
  <si>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</si>
  <si>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</si>
  <si>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</si>
  <si>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</si>
  <si>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</si>
  <si>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</si>
  <si>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</si>
  <si>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</si>
  <si>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</si>
  <si>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</si>
  <si>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</si>
  <si>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</si>
  <si>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</si>
  <si>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</si>
  <si>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</si>
  <si>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</si>
  <si>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</si>
  <si>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</si>
  <si>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</si>
  <si>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</si>
  <si>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</si>
  <si>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</si>
  <si>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</si>
  <si>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</si>
  <si>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</si>
  <si>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</si>
  <si>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</si>
  <si>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</si>
  <si>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</si>
  <si>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</si>
  <si>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</si>
  <si>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</si>
  <si>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</si>
  <si>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</si>
  <si>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</si>
  <si>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</si>
  <si>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</si>
  <si>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</si>
  <si>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</si>
  <si>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</si>
  <si>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</si>
  <si>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</si>
  <si>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</si>
  <si>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</si>
  <si>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</si>
  <si>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</si>
  <si>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</si>
  <si>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</si>
  <si>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</si>
  <si>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</si>
  <si>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</si>
  <si>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</si>
  <si>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</si>
  <si>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</si>
  <si>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</si>
  <si>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</si>
  <si>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</si>
  <si>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</si>
  <si>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</si>
  <si>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</si>
  <si>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</si>
  <si>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</si>
  <si>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</si>
  <si>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</si>
  <si>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</si>
  <si>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</si>
  <si>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</si>
  <si>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</si>
  <si>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</si>
  <si>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</si>
  <si>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</si>
  <si>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</si>
  <si>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</si>
  <si>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10-ถ-00-11</t>
  </si>
  <si>
    <t>หน่วยพัฒนา Seed และวัคซีนสัตว์ (401)</t>
  </si>
  <si>
    <t>ลัมปี สกิน (1001)</t>
  </si>
  <si>
    <t>03-ช-10-02</t>
  </si>
  <si>
    <t>ชุดตรวจสำหรับ COVID-19 ประเภท Antigen Test Self-Test Kits (20 SET/BOX)</t>
  </si>
  <si>
    <t>ขวดพลาสติกฝาเกลียว สีขาวใส พร้อมฝา ขนาด 2,000 มล.</t>
  </si>
  <si>
    <t>โซเดียมไฮดรอกไซด์ 30% (Sodium Hydrovide 30%)</t>
  </si>
  <si>
    <t>สารเคมีสำเร็จรูปสำหรับวิเคราะห์ไนเตรท (Nitrate Reagent)</t>
  </si>
  <si>
    <t>Auto pipette ชนิดปรับปริมาตรได้ขนาด 20-200 ไมโครลิตร</t>
  </si>
  <si>
    <t>10-ส-61-06</t>
  </si>
  <si>
    <t>แผนจัดซื้อการวัสดุ เงินทุนหมุนเวียนเพื่อผลิตวัคซีนจำหน่าย ประจำปี งบประมาณ พ.ศ. 2566</t>
  </si>
  <si>
    <t>(6) คงเหลือทั้งหมด ณ 30 ก.ย.64 (4)+(5)</t>
  </si>
  <si>
    <t>รอส่งมอบ (2)</t>
  </si>
  <si>
    <t>(3) รวมเหลือคลังกลาง+รอส่ง(1+2)</t>
  </si>
  <si>
    <t>(4) รวมเหลือหน่วยย่อย</t>
  </si>
  <si>
    <t>(5) คงเหลือสิ้นปี</t>
  </si>
  <si>
    <t>(7) รวมความต้องการทุกหน่วย</t>
  </si>
  <si>
    <t>(8) ปริมาณควรซื้อ(7*1.3เท่า)</t>
  </si>
  <si>
    <t>คงเหลือถึง 30 กย. 65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</si>
  <si>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</si>
  <si>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</si>
  <si>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</si>
  <si>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</si>
  <si>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</si>
  <si>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</si>
  <si>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</si>
  <si>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</si>
  <si>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</si>
  <si>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</si>
  <si>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</si>
  <si>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</si>
  <si>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</si>
  <si>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</si>
  <si>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ขวดพลาสติกบรรจุน้ำยาละลายวัคซีนบรูเซลโลซีส ขนาดบรรจุ 10 มล.</t>
  </si>
  <si>
    <t>223</t>
  </si>
  <si>
    <t>03-ก-11-08</t>
  </si>
  <si>
    <t>03-ก-11-09</t>
  </si>
  <si>
    <t>ฝาอลูมิเนียม สีบรอนซ์ ขนาด 20x7.5 มม. (ซ้ำกับ 426)</t>
  </si>
  <si>
    <t>จุกยางทำแห้ง</t>
  </si>
  <si>
    <t>ขวดพลาสติกสำหรับรรจุวัคซีนขนาด 150 มล. พิมพ์สลากข้างขวด</t>
  </si>
  <si>
    <t>ยางวงรัดของ ขนาด 80 X 3 มม.</t>
  </si>
  <si>
    <t>10-ส-06-14</t>
  </si>
  <si>
    <t>10-ส-09-05</t>
  </si>
  <si>
    <t>แผนจัดซื้อวัสดุ เงินทุนหมุนเวียนเพื่อผลิตวัคซีนจำหน่าย ประจำปี งบประมาณ พ.ศ. 2566</t>
  </si>
  <si>
    <r>
      <t xml:space="preserve">หลอดเซนตริฟิวส์สำหรับหัว P40ST  </t>
    </r>
    <r>
      <rPr>
        <b/>
        <sz val="16"/>
        <color indexed="10"/>
        <rFont val="TH SarabunPSK"/>
        <family val="2"/>
      </rPr>
      <t>รับ 6 พค. 65 1000 หลอด</t>
    </r>
  </si>
  <si>
    <t>พอลิอลูมิเนียมคลอไรด์ ชนิดผง ชนิดความเป็นด่างสูง</t>
  </si>
  <si>
    <t>แผ่นกรองลัมปีสกิน</t>
  </si>
  <si>
    <t>(9) แผนซื้อจริง (7)-(6)+(3)</t>
  </si>
  <si>
    <t>โพลี่ไวนิลไพโรลิโดน  (Polyvinylpyrolidone ,PVP) สอบถามหมอสุรพัฒน์ให้ตัดได้</t>
  </si>
  <si>
    <t>Adjuvant สำเร็พจรูปพร้อมใช้สำหรับผลิตวัคซีนสัตว์ชนิด water in  oil</t>
  </si>
  <si>
    <t>หนูตะเภา (นน. 300-500 กรัม) (ประมาณจากปี65)</t>
  </si>
  <si>
    <t>10-ก-29-02</t>
  </si>
  <si>
    <t>แผ่นกระดาษกรองชนิด Membrane ชนิด 0.2 ไมครอน  Ø   293 มม. (ยกเลิกจัดซื้อปี 65 ราคาสูง (856.-)</t>
  </si>
  <si>
    <t>10-ก-51-06</t>
  </si>
  <si>
    <t>กล่องพลาสติกบรรจุวัคซีนโรคปากและเท้าเปื่อยโค-กระบือ ชนิดไม่มีไส้ใน</t>
  </si>
  <si>
    <t>กระดาษสีน้ำตาลแบบ EK ชนิดม้วน   (ตัด 414 กับ 423 เป็นกระดาษสีน้ำตาล)</t>
  </si>
  <si>
    <t>10-จ-08-03</t>
  </si>
  <si>
    <t>10-ย-01-01</t>
  </si>
  <si>
    <t>10-ส-00-61</t>
  </si>
  <si>
    <t>10-ส-61-07</t>
  </si>
  <si>
    <t>03-บ-13-03</t>
  </si>
  <si>
    <t>มาร์คอล 82 (Marcol 82) (คุณนิตยาปรับลด 20,700)</t>
  </si>
  <si>
    <t>03-น-02-08</t>
  </si>
  <si>
    <t>อาหารเพาะเลี้ยงเซลล์ ชนิด Eagle's minimum Essential medium (MEM)</t>
  </si>
  <si>
    <t>03-อ-24-01</t>
  </si>
  <si>
    <t>เปลี่ยนชื่อเป็น  โคปลอดเชื้อโรคลัมปีสกิน สำหรับงานทดสอบวัคซีนโรคลัมปีสกิน</t>
  </si>
  <si>
    <t>03-พ-10-02</t>
  </si>
  <si>
    <t>น้ำยาฆ่าเชื้อจุลินทรีย์ชนิดสเปรย์ (ยกเลิกใช้ กลุ่ม Quatenary)</t>
  </si>
  <si>
    <t>โบไวน์คาล์ฟ ซีรัม (Bovine Calf Serum)</t>
  </si>
  <si>
    <t>dNTP Mix (10 mM)</t>
  </si>
  <si>
    <r>
      <t>SYTO</t>
    </r>
    <r>
      <rPr>
        <b/>
        <vertAlign val="superscript"/>
        <sz val="16"/>
        <rFont val="TH SarabunPSK"/>
        <family val="2"/>
      </rPr>
      <t>TM</t>
    </r>
    <r>
      <rPr>
        <b/>
        <sz val="16"/>
        <rFont val="TH SarabunPSK"/>
        <family val="2"/>
      </rPr>
      <t xml:space="preserve"> 9 Green Fluorescent Nucleic Acid Stain</t>
    </r>
  </si>
  <si>
    <t>Oligo Primer , 50 nmole Zoligo synthesis)</t>
  </si>
  <si>
    <t>Uracil-DNA Glycosylase</t>
  </si>
  <si>
    <t>03-U-01-01</t>
  </si>
  <si>
    <t>ชุดทดสอบแอนติบอดีต่อ African swine fever virus (ASFV) ด้วยวิธี blocking ELISA</t>
  </si>
  <si>
    <t>ชุดสกัดสารพันธุกรรมไวรัสด้วยอนุภาคแม่เหล็กชนิดพร้อมใช้งาน</t>
  </si>
  <si>
    <t>สารละลายแมกนีเซียมคลอไรด์ (MgCl2) ความเข้มข้น 25 มิลลิโมลาร์</t>
  </si>
  <si>
    <t>อาหารเพาะเลี้ยงเซลล์สัตว์เลี้ยงลูกด้วยนม</t>
  </si>
  <si>
    <t>เอนไซม์ Bsm DNA Polymerase, large fragment</t>
  </si>
  <si>
    <t>03-A-14-01</t>
  </si>
  <si>
    <t>MEM Alpha, W L-glu, W Ribo and Deoxy 1 L</t>
  </si>
  <si>
    <t>Sodium thiosulfate pentahydrate, AR grade</t>
  </si>
  <si>
    <t>น้ำยากำจัดเชื้อแบคทีเรีย Mycoplasma ในเซลล์เพาะเลี้ยง</t>
  </si>
  <si>
    <t>Brucellosis positive control</t>
  </si>
  <si>
    <t>น้ำยาฆ่าเชื้อกลุ่ม Didecyldodimonium Chloride, Bis (3-aminopropyl)</t>
  </si>
  <si>
    <t>dodecylamine ชนิดพร้อมใช้</t>
  </si>
  <si>
    <t xml:space="preserve">น้ำยาฆ่าเชื้อกลุ่ม N-benzyl-N-Dodecyl-N,N-Dimethyl ammonium </t>
  </si>
  <si>
    <t>chloride ชนิดเข้มข้น</t>
  </si>
  <si>
    <t>Ethylenedinitrilotetraacetic acid disodium salt dihydrate</t>
  </si>
  <si>
    <t>Light liquid paraffin</t>
  </si>
  <si>
    <t>Chlorpheniramine</t>
  </si>
  <si>
    <t>Enrofloxacin</t>
  </si>
  <si>
    <t>น้ำยาปรับเทียบมาตรฐานคลอรีนรวมในน้ำ รุ่น HI 96711-11</t>
  </si>
  <si>
    <t>ชุด Taqman MGB probe และ primers</t>
  </si>
  <si>
    <t>10-ช-09-02</t>
  </si>
  <si>
    <t>10-ช-09-01</t>
  </si>
  <si>
    <t>ชุด Taqman QSY probe และ primers</t>
  </si>
  <si>
    <t>03-ช-05-15</t>
  </si>
  <si>
    <t>ชุดน้ำยาสกัดสารพันธุกรรมชนิดดีเอ็นเอ และอาร์เอ็นเอ จากไวรัสและแบคทีเรีย</t>
  </si>
  <si>
    <t>03-ช-07-04</t>
  </si>
  <si>
    <t>03-ช-07-03</t>
  </si>
  <si>
    <t>03-ซ-04-01</t>
  </si>
  <si>
    <t>แมกนีเซียมซัลเฟต (magnesium sulfate หรือ magnesium sulphate)หรือดีเกลือ</t>
  </si>
  <si>
    <t>แร่ธาตุก้อน ฟอสฟอรัส 10%</t>
  </si>
  <si>
    <t>03-ส-11-01</t>
  </si>
  <si>
    <t>เอ็นไซม์ Uracil-DNA Glycosylase</t>
  </si>
  <si>
    <t>Fetal bovine serum</t>
  </si>
  <si>
    <t>03-F-00-13</t>
  </si>
  <si>
    <t>กลีเซอรีนหรือกลีเซอรอล (Glycerine or Glycerol)</t>
  </si>
  <si>
    <t>03-พ-12-01</t>
  </si>
  <si>
    <t>03-ย-00-04</t>
  </si>
  <si>
    <t xml:space="preserve">1 % Water standard </t>
  </si>
  <si>
    <t>Tween 20 (Polyoxyethylenesobitan monolaurate)</t>
  </si>
  <si>
    <t>10-D-01-03</t>
  </si>
  <si>
    <t>Microcentrifuge tube 2 ml</t>
  </si>
  <si>
    <t>10-M-04-03</t>
  </si>
  <si>
    <t xml:space="preserve">กระดาษสีน้ำตาลชนิดม้วน </t>
  </si>
  <si>
    <t>สายรัดพลาสติกขนาด 6นิ้ว (3.6X150 มม.)</t>
  </si>
  <si>
    <t xml:space="preserve">สายรัดพลาสติกขนาด 4 นิ้ว (3.6x104มม.) </t>
  </si>
  <si>
    <t>10-ส-65-01</t>
  </si>
  <si>
    <t>10-ห-16-03</t>
  </si>
  <si>
    <t>10-F-09-09</t>
  </si>
  <si>
    <t>10-F-09-10</t>
  </si>
  <si>
    <t>10-F-09-11</t>
  </si>
  <si>
    <t>10-F-09-12</t>
  </si>
  <si>
    <t>10-ป-20-10</t>
  </si>
  <si>
    <t>10-ค-04-02</t>
  </si>
  <si>
    <t>10-บ-02-03</t>
  </si>
  <si>
    <t>10-บ-02-04</t>
  </si>
  <si>
    <t>ไส้กรองอากาศขนาด 0.2 ไมครอน ความยาว 10 นิ้ว</t>
  </si>
  <si>
    <t>10-ช-07-04</t>
  </si>
  <si>
    <t>กล่องกระดาษลูกฟูกบรรจุวัคซีนแบลคเลก สเตรนท้องถิ่น ขนาด 20 โด๊ส บรรจุ 40 มล. จำนวน 10 ขวด</t>
  </si>
  <si>
    <t>กล่องกระดาษลูกฟูกบรรจุวัคซีนแบลคเลก สเตรนท้องถิ่น ขนาด 20 โด๊ส บรรจุ 40 มล. จำนวน 100 ขวด</t>
  </si>
  <si>
    <t>ฉลากสติกเกอร์วัคซีนแบลคเลก บรรจุ 40 มล.</t>
  </si>
  <si>
    <t>ขวดแก้วมีขีดระดับเกลียว ขนาด 5000 มล.</t>
  </si>
  <si>
    <t>ขวดแก้วมีขีดระดับเกลียว ขนาด 10000 มล.</t>
  </si>
  <si>
    <t>8-Tube Strips (White) for Real-Time PCR</t>
  </si>
  <si>
    <t>กระบอกพลาสติกเจาะเลือดสำหรับแยกซีรัม</t>
  </si>
  <si>
    <t>หลอดเก็บเลือดระบบสุญญากาศชนิด EDTA ขนาด 3 มล.</t>
  </si>
  <si>
    <t>Counting chamber พร้อม cover glass</t>
  </si>
  <si>
    <t>หน่วยที่เบิก</t>
  </si>
  <si>
    <t>สัตว์ปีก500,000</t>
  </si>
  <si>
    <t>อหิวาต์สุกรและกาฬโรคเป็ด200,000</t>
  </si>
  <si>
    <t>ผลิตสัตว์ปีก 450,000</t>
  </si>
  <si>
    <t>อหิวาต์สุกรและกาฬโรคเป็ด  200,000</t>
  </si>
  <si>
    <t>บรูเซลโลซีส 10,000</t>
  </si>
  <si>
    <t>เตรียมและบรรจุ1   5,000</t>
  </si>
  <si>
    <t>เตรียมและบรรจุ1   900,000</t>
  </si>
  <si>
    <t>เตรียมและบรรจุ1   300,000</t>
  </si>
  <si>
    <t>เตรียมและบรรจุ1   200,000</t>
  </si>
  <si>
    <t>เตรียมและบรรจุ1   60,000</t>
  </si>
  <si>
    <t>อหิวาต์เป็ด-ไก่   210,000</t>
  </si>
  <si>
    <t>แอนแทรกซ์ 2,000</t>
  </si>
  <si>
    <t>เฮโม   60,000</t>
  </si>
  <si>
    <t>ผลิตสัตว์ปีก   45,000</t>
  </si>
  <si>
    <t>แอนติเจน   5,000</t>
  </si>
  <si>
    <t>ลัมปี   65,000</t>
  </si>
  <si>
    <t>ผลิตอหิวาต์สุกรและกาฬโรคเป็ด   200,000</t>
  </si>
  <si>
    <t>แอนติเจน 50/ ลัมปี 20</t>
  </si>
  <si>
    <t>แอนติเจน 50/ ลัมปี 10</t>
  </si>
  <si>
    <t>ทดสอบอหิวาต์  20</t>
  </si>
  <si>
    <t>ลัมปี  20</t>
  </si>
  <si>
    <t>อหิวาต์เป็ด-ไก่   3 /เฮโม 2/ แอนแทรกซ์ 2/ แบลคเลก  2</t>
  </si>
  <si>
    <t>ทดสอบวัตถุดิบ  50</t>
  </si>
  <si>
    <t>ผลิตอหิวาต์สุกรและกาฬโรคเป็ด   200,000 /บรูเซลโลซีส 10,000</t>
  </si>
  <si>
    <t>ผลิตสัตว์ปีก   450,000</t>
  </si>
  <si>
    <t>แบลคเลก  6</t>
  </si>
  <si>
    <t>ผลิตกาฬโรคเป็ด  12  /แบลคเลก  6</t>
  </si>
  <si>
    <t>น้ำยาละลาย  20,000</t>
  </si>
  <si>
    <t>ผลิตเซลล์2   1,000 / ทดสอบ F  300 / ลัมปี 400</t>
  </si>
  <si>
    <t>ผลิตเซลล์2   1,000 /  ลัมปี 400</t>
  </si>
  <si>
    <t>ผลิตเซลล์2  500</t>
  </si>
  <si>
    <t>ผลิตเซลล์2   250 /  ลัมปี 200</t>
  </si>
  <si>
    <t>ลัมปี 3,000</t>
  </si>
  <si>
    <t>ผลิตไวรัส1  100/  เตรียมบรรจุ1   300 /  ผลิตไวรัส2   100  /  เตรยมบรรจุ2  500</t>
  </si>
  <si>
    <t>ผลิตวัคซีนกาฬโรคเป็ด   50</t>
  </si>
  <si>
    <t>แบลคเลก   18</t>
  </si>
  <si>
    <t>ผลิตอหิวาต์เป็ด-ไก่    210,000</t>
  </si>
  <si>
    <t>เตรียมบรรจุ2    300,000</t>
  </si>
  <si>
    <t>เตรียมบรรจุ1    1,050,000</t>
  </si>
  <si>
    <t>เตรียมบรรจุ1    450,000</t>
  </si>
  <si>
    <t>เฮโม  60,000 / แบลคเลก  5,000</t>
  </si>
  <si>
    <t>ลัมปี  60,000</t>
  </si>
  <si>
    <t>ผลิตเซลล์1  35</t>
  </si>
  <si>
    <t>เตรียมบรรจุ1  450,000 / เตรียมบรรจุ2  60,000 / เฮโม  60,000 / ผลิตอหิวาต์เป็ด-ไก่  230,000 / แอนแทรกซ์  500 / แบลคเลก  4,500</t>
  </si>
  <si>
    <t>เตรียมบรรจุ1  1,100,000</t>
  </si>
  <si>
    <t>เตรียมบรรจุ2   300,000</t>
  </si>
  <si>
    <t>เตรียมบรรจุ2  600</t>
  </si>
  <si>
    <t>ผลิตกาฬโรคเป็ด 3,000  /  บรูเซลโลซีส  3,000</t>
  </si>
  <si>
    <t>เตรียมน้ำยาเคมี1  9,000  /  เตรียมน้ำยาเคมี2  7,500</t>
  </si>
  <si>
    <t>ลัมปีสกิน 2</t>
  </si>
  <si>
    <t>ผลิตวัคซีนอหิวาต์สุกร  40</t>
  </si>
  <si>
    <t>ทดสอบวัคซีนสัตว์ปีก 3</t>
  </si>
  <si>
    <t>ช่าง F (โค)  400</t>
  </si>
  <si>
    <t>บำบัด  5,000 / เตรียมน้ำยาเคมี2   1,000 / ผลิตน้ำF (สุกร)  1,000</t>
  </si>
  <si>
    <t>พสท.20</t>
  </si>
  <si>
    <t>พสท.50</t>
  </si>
  <si>
    <t>SPF 1,500 / เตรียมน้ำยาเคมี1 7,000 / ผลิตน้ำบริสุทธิ์F(โค) 7,000 / เตรียมน้ำยาเคมี2  5,000 / ผลิตน้ำบริสุทธ์ (สุกร) 5,000 / ผลิตน้ำยาละลาย 2,400 / ผลิตสัตว์ปีก 1,200 / เฮโม  1,950 / ผลิตอหิวาต์เป็ด-ไก่ 10,500 / แอนแทรกซ์  750 / แบลคเลก 1,200</t>
  </si>
  <si>
    <t xml:space="preserve">SPF 1,000 </t>
  </si>
  <si>
    <t xml:space="preserve">SPF 4,000 </t>
  </si>
  <si>
    <t>ประปา  7,000</t>
  </si>
  <si>
    <t>เตรียมน้ำยาเคมี1  2,000</t>
  </si>
  <si>
    <t>เตรียมน้ำยาเคมี1  10</t>
  </si>
  <si>
    <t>ทดสอบวัคซีนโรคอหิวาต์ldi 6</t>
  </si>
  <si>
    <t>ลัมปี  400</t>
  </si>
  <si>
    <t>เตรียมน้ำยาเคมี1  10 / เตรียมน้ำยาเคมี2  7</t>
  </si>
  <si>
    <t>เตรียมน้ำยาเคมี1  7 / เตรียมน้ำยาเคมี2  5</t>
  </si>
  <si>
    <t>ลัมปี 3 / เตรียมน้ำยาเคมี2  1 / ผลิตกาฬโรคเป็ด 1</t>
  </si>
  <si>
    <t>ลัมปี  10 / ผลิตกาฬโรคเป็ด  30</t>
  </si>
  <si>
    <t>เตรียมน้ำยาเคมี1  30 / เตรียมน้ำเคมี2  1 / เฮโม 2 / ผลิตอหิวาต์เป็ด-ไก่  10 / บรูเซลโลซีส  1 / แบลคเลค 2 / แอนติเจน 1</t>
  </si>
  <si>
    <t>ทดสอบFนอกห้องปฏิบัติการ  170</t>
  </si>
  <si>
    <t>ทดสอบวัตถุดิบ  5</t>
  </si>
  <si>
    <t>ทดสอบวัตถุดิบ 2</t>
  </si>
  <si>
    <t>ผลิตไวรัส1  50 / เตรียมน้ำยาเคมี1   50 / ผลิตไวรัส2  120 / ผลิตเซลล์2   3</t>
  </si>
  <si>
    <t>ทดสอบวัคซีนFในห้อง 8</t>
  </si>
  <si>
    <t xml:space="preserve">เตรียมน้ำยาเคมี1 15,000 / เตียมน้ำยาเคมี2 5,100 </t>
  </si>
  <si>
    <t>บำบัด  5,000</t>
  </si>
  <si>
    <t>บำบัด  10,000</t>
  </si>
  <si>
    <t>เตรียมน้ำยาเคมี1   800 / เฮโม 5 / แบลคเลก 20</t>
  </si>
  <si>
    <t>ทดสอบF.oshv' 2,500</t>
  </si>
  <si>
    <t>[e[yf  10,000</t>
  </si>
  <si>
    <t>ทดสอบสัตว์ปีก 30</t>
  </si>
  <si>
    <t xml:space="preserve">เฮโม  75 / ผลิตอหิวาต์เป็ด-ไก่  200 / แอนแทรกซ์ 50 / แบลคเลก  75 </t>
  </si>
  <si>
    <t xml:space="preserve">เตรีนมน้ำยาเคมี1  1,800 / เตรีนมน้ำยาเคมี2  1,375 / ผลิตกาฬโรคเป็ด 5 </t>
  </si>
  <si>
    <t xml:space="preserve">เตรีนมน้ำยาเคมี2 1,800 / ผลิตน้ำบริสุทธิ์Fสุกร 1,800 / ช่างFโค 20,000 </t>
  </si>
  <si>
    <t>เหลือคลังกลาง  (1) 5 กย.65</t>
  </si>
  <si>
    <t>(9) แผนซื้อจริง ((7)-(6))-(3)</t>
  </si>
  <si>
    <t>สัตว์ปีก</t>
  </si>
  <si>
    <t>เหลือคลังกลาง  (1) 5 กย. 65</t>
  </si>
  <si>
    <t>น้ำยาละลาย  185,000</t>
  </si>
  <si>
    <t>น้ำยาละลาย  460,000</t>
  </si>
  <si>
    <t>น้ำยาละลาย  200,000</t>
  </si>
  <si>
    <t>น้ำยาละลาย  845,000</t>
  </si>
  <si>
    <t>แอนติเจน  5,000 / น้ำยาละลาย 845,000</t>
  </si>
  <si>
    <t>น้ำยาละลาย 18,500</t>
  </si>
  <si>
    <t>น้ำยาละลาย 1,850</t>
  </si>
  <si>
    <t>น้ำยาละลาย 46,000</t>
  </si>
  <si>
    <t>น้ำยาละลาย 20,000</t>
  </si>
  <si>
    <t>น้ำยาละลาย 200</t>
  </si>
  <si>
    <t xml:space="preserve">น้ำยาละลาย 460  </t>
  </si>
  <si>
    <t>สัตว์ปีก 500</t>
  </si>
  <si>
    <r>
      <t>อะลูมิเนียมซัลเฟต 18 น้ำ (aluminium Sulphate 18 H</t>
    </r>
    <r>
      <rPr>
        <b/>
        <vertAlign val="subscript"/>
        <sz val="16"/>
        <rFont val="TH SarabunPSK"/>
        <family val="2"/>
      </rPr>
      <t>2</t>
    </r>
    <r>
      <rPr>
        <b/>
        <sz val="16"/>
        <rFont val="TH SarabunPSK"/>
        <family val="2"/>
      </rPr>
      <t>O) หมออนุรักษ์เพิ่มเป็น 20 กก. (10 กก)</t>
    </r>
  </si>
  <si>
    <t>มอนทาไนด์ 80 VG (คุณนิตยาปรับลดเหลือ 500)</t>
  </si>
  <si>
    <t>ไข่ไก่ฟักปลอดเชื้อเฉพาะสายพันธุ์ ตัวผู้ (ซื้อ มี.ค.)</t>
  </si>
  <si>
    <t>ไข่ไก่ฟักปลอดเชื้อเฉพาะสายพันธุ์ ตัวเมีย (ซื้อ มี.ค.)</t>
  </si>
  <si>
    <t>ไส้กรองน้ำขนาด 1 ไมครอน ความยาว 20 นิ้ว สำหรับงานผลิตน้ำประปา (ซื้อ ม.ค.)</t>
  </si>
  <si>
    <t>ไส้กรองน้ำขนาด 20 ไมครอน ความยาว 20 นิ้ว สำหรับงานผลิตน้ำประปา (ซื้อ ม.ค.)</t>
  </si>
  <si>
    <t>ไส้กรองน้ำขนาด 5 ไมครอน ความยาว 20 นิ้ว สำหรับงานผลิตน้ำประปา (ซื้อ ม.ค.)</t>
  </si>
  <si>
    <t>ผลิตสัตว์ปีก  15</t>
  </si>
  <si>
    <t>จุกยางสั้นสำหรับปิดขวดน้ำยาละลายวัคซีน แจ้งแยกชุดเพิ่ม</t>
  </si>
  <si>
    <t xml:space="preserve">ขวดพลาสติกสำหรับเซนตริฟิวส์ชนิด polypropylene copolymer </t>
  </si>
  <si>
    <t>ฉลากวัคซีนกาฬโรคเป็ด สเตรน Jansen ขนาด 200 โด๊ส (ตัด)</t>
  </si>
  <si>
    <t>ฝาแค๊ปอลูมิเนียม ขนาด 20 มม. สำหรับปิดขวดวัคซีนดูดแห้ง (เพิ่ม 20,000)</t>
  </si>
  <si>
    <t xml:space="preserve">Gylcerol </t>
  </si>
  <si>
    <t>ชุด Water Hardness สำหรับตรวจสอบความกระด้างของน้ำ ในระบบน้ำบริสุทธิ์แบบกำจัดประจุด้วยไฟฟ้า (รอผู้ใช้ยืนยันยอด)</t>
  </si>
  <si>
    <t xml:space="preserve">หลอดแก้วทดลองฝาเกลียวขนาด 25x150มม. </t>
  </si>
  <si>
    <t>ฟีนอล คริสตอล (Phenol Crystal) (โกลบอล 20 ขวด)</t>
  </si>
  <si>
    <t>เตรียมบรรจุ1  2,000,000/ผลิตอหิวาต์ 210,000/แอนแทรกซ์ 300/แอนติเจน 5,000</t>
  </si>
  <si>
    <t>เตรียมบรรจุ2  300,000/เฮโม 60,000/ลัมปี  65,000/แบลคเลก 5,000</t>
  </si>
  <si>
    <t xml:space="preserve">ขวดวู้ฟฟ์ (Wolf bottle) ชนิด 3 ปาก ความจุ 2 ลิตร </t>
  </si>
  <si>
    <t>ทริปซิน 1: 250 ( Trypsin 1: 250  ) ขนาดบรรจุ 100 กรัม</t>
  </si>
  <si>
    <t>Cryotube 2.0 ml  (หลอดทดลองความเย็นสูง)</t>
  </si>
  <si>
    <t>Cryotube 4.5 ml/5 ml.(หลอดทดลองความเย็นสูง)</t>
  </si>
  <si>
    <t>โคลัมปี</t>
  </si>
  <si>
    <t>แบลคเลก 10,000</t>
  </si>
  <si>
    <t>(หมดอายุ กย. 65/28   ธค. 65/20 บรู,แอนติเจน)</t>
  </si>
  <si>
    <t>หมดอายุ 31 พค. 65/37)  บรู ,  แอนติเจน</t>
  </si>
  <si>
    <t>(หมดอายุ 31 ตค. 65/1000) (บรู, แอนติเจน)</t>
  </si>
  <si>
    <t xml:space="preserve">บัฟเฟอร์มาตรฐาน pH 7 </t>
  </si>
  <si>
    <t xml:space="preserve">หมดอายุ 31 พค. 65/5)  (แอนติเจน, เตรียม 1/2) </t>
  </si>
  <si>
    <t xml:space="preserve">บัฟเฟอร์มาตรฐาน pH 10 </t>
  </si>
  <si>
    <t xml:space="preserve">บัฟเฟอร์มาตรฐาน pH 4 </t>
  </si>
  <si>
    <t>(หมดอายุ 24 มีค.65/3) (QC ทั้งหมด)</t>
  </si>
  <si>
    <t>(หมดอายุ 30 พย. 65/3000 กรัม) (แบลคเลก)</t>
  </si>
  <si>
    <t>(หมดอายุ เมย. 63/49) (ยอด กค. 63 86 ม้วน)</t>
  </si>
  <si>
    <r>
      <t>ขวดเพาะเซลล์แบบแก้วชนิดโรลเลอร์สกรูแค๊ป ขนาด 670 ซม</t>
    </r>
    <r>
      <rPr>
        <b/>
        <vertAlign val="superscript"/>
        <sz val="16"/>
        <rFont val="TH SarabunPSK"/>
        <family val="2"/>
      </rPr>
      <t>2</t>
    </r>
  </si>
  <si>
    <t xml:space="preserve">พร้อมฝาปิด ขนาด 1,000 มล. </t>
  </si>
  <si>
    <t>น้ำยาล้างเครื่องแก้วสำหรับเครื่องล้างอัตโนมัติ รุ่น WD 290</t>
  </si>
  <si>
    <t>(รอแก้ไขสเปค)</t>
  </si>
  <si>
    <t>Phenol red     (สต๊อกปี 63)</t>
  </si>
  <si>
    <t>บริลเลียนต์ บลู เอฟซีเอฟ (Brilliant Blue FCF) (เพิ่มแผนถามลัมปี)</t>
  </si>
  <si>
    <t>Ribbon Hot Foil ขนาด 38 มม. x122 ม.</t>
  </si>
  <si>
    <t>ให้หน่วยไปดูสต๊อคว่าใช้ได้หรือไม่</t>
  </si>
  <si>
    <t>(แจ้งผึ้งให้ประสานกับจุ๋มว่าจะปรับลดยอดหรือไม่)</t>
  </si>
  <si>
    <t>ชนิดน้ำมันสำหรับสุกร ขนาด 25 มล.</t>
  </si>
  <si>
    <t>ขวดพลาสติกสำหรับบรรจุวัคซีนโรคปากและเท้าเปื่อย</t>
  </si>
  <si>
    <t>03-S-06-11</t>
  </si>
  <si>
    <t>ทริปโตสฟอสเฟตบรอท สำหรับเพาะเลี้ยงเซลล์  (ทำสเปคใหม่)</t>
  </si>
  <si>
    <t>ขวดแก้วมี"                             " ชนิดโบโรซิลิเกตฯ</t>
  </si>
  <si>
    <t>ชุดกรองแยกกากเซลล์ชนิด Capsule 5 นิ้วขนาด 0.2 ไมครอน</t>
  </si>
  <si>
    <t xml:space="preserve">อาหารเลี้ยงเซลล์ไลน์ Miminum Essential medium </t>
  </si>
  <si>
    <t xml:space="preserve">จุกยางทำแห้ง ขนาด 20 มม. </t>
  </si>
  <si>
    <t>ฉลากสติกเกอร์วัคซีนแอนแทร็กซ์</t>
  </si>
  <si>
    <t>ฉลากสติกเกอร์วัคซีนโรคลัมปีสกิน (Lvumpy skin Disease Vaccine) ขนาด 10 โด๊ส</t>
  </si>
  <si>
    <t>ฝาแค๊ปอลูมิเนียม สีบรอนซ์ ขนาด 20 มม. (ใช้ 20x7.5มม.)</t>
  </si>
  <si>
    <t>10-ย-00-01</t>
  </si>
  <si>
    <t>10-ส-06-13</t>
  </si>
  <si>
    <t>ไส้กรองสารละลาย ขนาด 0.2 ไมครอน ยาว 10 นิ้ว (411)</t>
  </si>
  <si>
    <t>10-ห-00-09</t>
  </si>
  <si>
    <t>น้ำยาปรับสภาพความเป็นกลางเครื่องล้างอัตโนมัติรุ่น WD290</t>
  </si>
  <si>
    <t xml:space="preserve">หนูขาว </t>
  </si>
  <si>
    <t xml:space="preserve">น้ำยาฆ่าเชื้อ VIRKON - S </t>
  </si>
  <si>
    <t>10-ป-20-02</t>
  </si>
  <si>
    <t>10-ป-20-03</t>
  </si>
  <si>
    <t>ตัวอย่าง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</si>
</sst>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000000000"/>
    <numFmt numFmtId="188" formatCode="_-* #,##0_-;\-* #,##0_-;_-* &quot;-&quot;??_-;_-@_-"/>
    <numFmt numFmtId="189" formatCode="#,##0.0000"/>
    <numFmt numFmtId="190" formatCode="_-* #,##0.0_-;\-* #,##0.0_-;_-* &quot;-&quot;??_-;_-@_-"/>
    <numFmt numFmtId="191" formatCode="_(* #,##0.00_);_(* \(#,##0.00\);_(* &quot;-&quot;??_);_(@_)"/>
  </numFmts>
  <fonts count="79">
    <font>
      <sz val="16"/>
      <name val="TH SarabunPSK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sz val="8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i/>
      <sz val="16"/>
      <name val="TH SarabunPSK"/>
      <family val="2"/>
    </font>
    <font>
      <sz val="18"/>
      <name val="TH SarabunPSK"/>
      <family val="2"/>
    </font>
    <font>
      <strike/>
      <sz val="16"/>
      <name val="TH SarabunPSK"/>
      <family val="2"/>
    </font>
    <font>
      <b/>
      <sz val="16"/>
      <color indexed="10"/>
      <name val="TH SarabunPSK"/>
      <family val="2"/>
    </font>
    <font>
      <b/>
      <u val="doubleAccounting"/>
      <sz val="16"/>
      <name val="TH SarabunPSK"/>
      <family val="2"/>
    </font>
    <font>
      <b/>
      <u val="single"/>
      <sz val="16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7"/>
      <name val="TH SarabunPSK"/>
      <family val="2"/>
    </font>
    <font>
      <b/>
      <sz val="16"/>
      <color indexed="12"/>
      <name val="TH SarabunPSK"/>
      <family val="2"/>
    </font>
    <font>
      <b/>
      <strike/>
      <sz val="16"/>
      <name val="TH SarabunPSK"/>
      <family val="2"/>
    </font>
    <font>
      <b/>
      <sz val="16"/>
      <color indexed="18"/>
      <name val="TH SarabunPSK"/>
      <family val="2"/>
    </font>
    <font>
      <b/>
      <vertAlign val="superscript"/>
      <sz val="16"/>
      <name val="TH SarabunPSK"/>
      <family val="2"/>
    </font>
    <font>
      <b/>
      <sz val="16"/>
      <name val="Tahoma"/>
      <family val="2"/>
    </font>
    <font>
      <b/>
      <sz val="16"/>
      <color indexed="16"/>
      <name val="TH SarabunPSK"/>
      <family val="2"/>
    </font>
    <font>
      <b/>
      <strike/>
      <vertAlign val="superscript"/>
      <sz val="16"/>
      <name val="TH SarabunPSK"/>
      <family val="2"/>
    </font>
    <font>
      <b/>
      <strike/>
      <sz val="16"/>
      <color indexed="16"/>
      <name val="TH SarabunPSK"/>
      <family val="2"/>
    </font>
    <font>
      <b/>
      <sz val="16"/>
      <color indexed="36"/>
      <name val="TH SarabunPSK"/>
      <family val="2"/>
    </font>
    <font>
      <b/>
      <strike/>
      <sz val="16"/>
      <color indexed="28"/>
      <name val="TH SarabunPSK"/>
      <family val="2"/>
    </font>
    <font>
      <b/>
      <strike/>
      <sz val="16"/>
      <color indexed="10"/>
      <name val="TH SarabunPSK"/>
      <family val="2"/>
    </font>
    <font>
      <b/>
      <sz val="16"/>
      <color indexed="60"/>
      <name val="TH SarabunPSK"/>
      <family val="2"/>
    </font>
    <font>
      <b/>
      <vertAlign val="subscript"/>
      <sz val="16"/>
      <name val="TH SarabunPSK"/>
      <family val="2"/>
    </font>
    <font>
      <b/>
      <sz val="16"/>
      <color indexed="56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0000FF"/>
      <name val="TH SarabunPSK"/>
      <family val="2"/>
    </font>
    <font>
      <b/>
      <strike/>
      <sz val="16"/>
      <color rgb="FF660066"/>
      <name val="TH SarabunPSK"/>
      <family val="2"/>
    </font>
    <font>
      <b/>
      <strike/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7030A0"/>
      <name val="TH SarabunPSK"/>
      <family val="2"/>
    </font>
    <font>
      <b/>
      <sz val="16"/>
      <color rgb="FF002060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ED2A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198D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A897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>
      <alignment/>
      <protection/>
    </xf>
  </cellStyleXfs>
  <cellXfs count="4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6" applyFont="1">
      <alignment/>
      <protection/>
    </xf>
    <xf numFmtId="0" fontId="3" fillId="0" borderId="10" xfId="63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56" applyFont="1" applyBorder="1">
      <alignment/>
      <protection/>
    </xf>
    <xf numFmtId="43" fontId="0" fillId="0" borderId="11" xfId="0" applyNumberFormat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56" applyFont="1" applyFill="1" applyBorder="1">
      <alignment/>
      <protection/>
    </xf>
    <xf numFmtId="43" fontId="0" fillId="0" borderId="0" xfId="42" applyFont="1" applyFill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top" wrapText="1"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left"/>
    </xf>
    <xf numFmtId="1" fontId="2" fillId="0" borderId="11" xfId="56" applyNumberFormat="1" applyFont="1" applyBorder="1" applyAlignment="1">
      <alignment horizontal="center"/>
      <protection/>
    </xf>
    <xf numFmtId="1" fontId="2" fillId="0" borderId="11" xfId="56" applyNumberFormat="1" applyFont="1" applyBorder="1">
      <alignment/>
      <protection/>
    </xf>
    <xf numFmtId="0" fontId="2" fillId="0" borderId="11" xfId="56" applyFont="1" applyBorder="1">
      <alignment/>
      <protection/>
    </xf>
    <xf numFmtId="4" fontId="2" fillId="0" borderId="11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3" fontId="2" fillId="0" borderId="14" xfId="42" applyFont="1" applyFill="1" applyBorder="1" applyAlignment="1">
      <alignment/>
    </xf>
    <xf numFmtId="43" fontId="0" fillId="0" borderId="14" xfId="42" applyFont="1" applyFill="1" applyBorder="1" applyAlignment="1">
      <alignment/>
    </xf>
    <xf numFmtId="189" fontId="2" fillId="0" borderId="15" xfId="42" applyNumberFormat="1" applyFont="1" applyFill="1" applyBorder="1" applyAlignment="1">
      <alignment horizontal="right"/>
    </xf>
    <xf numFmtId="43" fontId="0" fillId="0" borderId="11" xfId="42" applyFont="1" applyFill="1" applyBorder="1" applyAlignment="1">
      <alignment/>
    </xf>
    <xf numFmtId="189" fontId="25" fillId="0" borderId="15" xfId="42" applyNumberFormat="1" applyFont="1" applyFill="1" applyBorder="1" applyAlignment="1">
      <alignment horizontal="right"/>
    </xf>
    <xf numFmtId="4" fontId="2" fillId="0" borderId="11" xfId="42" applyNumberFormat="1" applyFont="1" applyFill="1" applyBorder="1" applyAlignment="1">
      <alignment horizontal="right"/>
    </xf>
    <xf numFmtId="0" fontId="2" fillId="0" borderId="15" xfId="42" applyNumberFormat="1" applyFont="1" applyFill="1" applyBorder="1" applyAlignment="1">
      <alignment horizontal="center"/>
    </xf>
    <xf numFmtId="43" fontId="17" fillId="0" borderId="11" xfId="42" applyFont="1" applyFill="1" applyBorder="1" applyAlignment="1">
      <alignment/>
    </xf>
    <xf numFmtId="43" fontId="2" fillId="0" borderId="15" xfId="42" applyFont="1" applyFill="1" applyBorder="1" applyAlignment="1">
      <alignment horizontal="center"/>
    </xf>
    <xf numFmtId="43" fontId="0" fillId="0" borderId="0" xfId="42" applyFont="1" applyFill="1" applyAlignment="1">
      <alignment/>
    </xf>
    <xf numFmtId="43" fontId="0" fillId="0" borderId="13" xfId="42" applyFont="1" applyFill="1" applyBorder="1" applyAlignment="1">
      <alignment/>
    </xf>
    <xf numFmtId="189" fontId="2" fillId="0" borderId="16" xfId="42" applyNumberFormat="1" applyFont="1" applyFill="1" applyBorder="1" applyAlignment="1">
      <alignment horizontal="right"/>
    </xf>
    <xf numFmtId="189" fontId="2" fillId="0" borderId="11" xfId="42" applyNumberFormat="1" applyFont="1" applyFill="1" applyBorder="1" applyAlignment="1">
      <alignment horizontal="right"/>
    </xf>
    <xf numFmtId="189" fontId="70" fillId="0" borderId="15" xfId="42" applyNumberFormat="1" applyFont="1" applyFill="1" applyBorder="1" applyAlignment="1">
      <alignment horizontal="right"/>
    </xf>
    <xf numFmtId="0" fontId="71" fillId="0" borderId="11" xfId="0" applyFont="1" applyBorder="1" applyAlignment="1">
      <alignment/>
    </xf>
    <xf numFmtId="0" fontId="4" fillId="0" borderId="10" xfId="63" applyNumberFormat="1" applyFont="1" applyFill="1" applyBorder="1" applyAlignment="1">
      <alignment horizontal="right" vertical="center" wrapText="1"/>
    </xf>
    <xf numFmtId="43" fontId="4" fillId="0" borderId="10" xfId="63" applyFont="1" applyFill="1" applyBorder="1" applyAlignment="1">
      <alignment horizontal="center" vertical="center" wrapText="1"/>
    </xf>
    <xf numFmtId="4" fontId="2" fillId="0" borderId="11" xfId="42" applyNumberFormat="1" applyFont="1" applyFill="1" applyBorder="1" applyAlignment="1">
      <alignment horizontal="right"/>
    </xf>
    <xf numFmtId="43" fontId="2" fillId="0" borderId="11" xfId="42" applyFont="1" applyFill="1" applyBorder="1" applyAlignment="1">
      <alignment horizontal="center"/>
    </xf>
    <xf numFmtId="4" fontId="70" fillId="0" borderId="11" xfId="42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2" fillId="0" borderId="15" xfId="0" applyFont="1" applyBorder="1" applyAlignment="1">
      <alignment horizontal="center"/>
    </xf>
    <xf numFmtId="1" fontId="2" fillId="0" borderId="15" xfId="56" applyNumberFormat="1" applyFont="1" applyBorder="1" applyAlignment="1">
      <alignment horizontal="center"/>
      <protection/>
    </xf>
    <xf numFmtId="1" fontId="2" fillId="0" borderId="15" xfId="56" applyNumberFormat="1" applyFont="1" applyBorder="1">
      <alignment/>
      <protection/>
    </xf>
    <xf numFmtId="43" fontId="0" fillId="0" borderId="11" xfId="0" applyNumberFormat="1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/>
    </xf>
    <xf numFmtId="1" fontId="2" fillId="0" borderId="15" xfId="0" applyNumberFormat="1" applyFont="1" applyBorder="1" applyAlignment="1">
      <alignment horizontal="left"/>
    </xf>
    <xf numFmtId="1" fontId="72" fillId="0" borderId="15" xfId="0" applyNumberFormat="1" applyFont="1" applyBorder="1" applyAlignment="1">
      <alignment horizontal="left"/>
    </xf>
    <xf numFmtId="0" fontId="0" fillId="0" borderId="0" xfId="0" applyFont="1" applyAlignment="1">
      <alignment/>
    </xf>
    <xf numFmtId="43" fontId="2" fillId="0" borderId="11" xfId="0" applyNumberFormat="1" applyFont="1" applyBorder="1" applyAlignment="1">
      <alignment/>
    </xf>
    <xf numFmtId="1" fontId="2" fillId="0" borderId="11" xfId="68" applyNumberFormat="1" applyFont="1" applyBorder="1" applyAlignment="1">
      <alignment horizontal="center"/>
    </xf>
    <xf numFmtId="1" fontId="2" fillId="0" borderId="11" xfId="68" applyNumberFormat="1" applyFont="1" applyBorder="1">
      <alignment/>
    </xf>
    <xf numFmtId="0" fontId="2" fillId="0" borderId="11" xfId="68" applyFont="1" applyBorder="1">
      <alignment/>
    </xf>
    <xf numFmtId="49" fontId="2" fillId="0" borderId="10" xfId="42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1" fontId="2" fillId="0" borderId="18" xfId="69" applyNumberFormat="1" applyFont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center"/>
    </xf>
    <xf numFmtId="190" fontId="0" fillId="0" borderId="11" xfId="0" applyNumberFormat="1" applyBorder="1" applyAlignment="1">
      <alignment/>
    </xf>
    <xf numFmtId="0" fontId="3" fillId="0" borderId="12" xfId="0" applyFont="1" applyBorder="1" applyAlignment="1">
      <alignment/>
    </xf>
    <xf numFmtId="0" fontId="16" fillId="0" borderId="11" xfId="0" applyFont="1" applyBorder="1" applyAlignment="1">
      <alignment/>
    </xf>
    <xf numFmtId="0" fontId="0" fillId="0" borderId="12" xfId="56" applyFont="1" applyBorder="1">
      <alignment/>
      <protection/>
    </xf>
    <xf numFmtId="0" fontId="3" fillId="0" borderId="12" xfId="56" applyFont="1" applyBorder="1">
      <alignment/>
      <protection/>
    </xf>
    <xf numFmtId="0" fontId="0" fillId="0" borderId="11" xfId="56" applyFont="1" applyBorder="1">
      <alignment/>
      <protection/>
    </xf>
    <xf numFmtId="0" fontId="0" fillId="0" borderId="12" xfId="0" applyBorder="1" applyAlignment="1">
      <alignment wrapText="1"/>
    </xf>
    <xf numFmtId="0" fontId="0" fillId="0" borderId="12" xfId="56" applyBorder="1">
      <alignment/>
      <protection/>
    </xf>
    <xf numFmtId="0" fontId="0" fillId="0" borderId="11" xfId="56" applyBorder="1">
      <alignment/>
      <protection/>
    </xf>
    <xf numFmtId="0" fontId="11" fillId="0" borderId="12" xfId="0" applyFont="1" applyBorder="1" applyAlignment="1">
      <alignment/>
    </xf>
    <xf numFmtId="0" fontId="15" fillId="0" borderId="12" xfId="0" applyFont="1" applyBorder="1" applyAlignment="1">
      <alignment/>
    </xf>
    <xf numFmtId="1" fontId="0" fillId="0" borderId="11" xfId="0" applyNumberFormat="1" applyBorder="1" applyAlignment="1">
      <alignment horizontal="center"/>
    </xf>
    <xf numFmtId="0" fontId="8" fillId="0" borderId="12" xfId="0" applyFont="1" applyBorder="1" applyAlignment="1">
      <alignment/>
    </xf>
    <xf numFmtId="1" fontId="2" fillId="0" borderId="11" xfId="67" applyNumberFormat="1" applyFont="1" applyBorder="1" applyAlignment="1">
      <alignment horizontal="center"/>
    </xf>
    <xf numFmtId="1" fontId="2" fillId="0" borderId="11" xfId="55" applyNumberFormat="1" applyFont="1" applyBorder="1">
      <alignment/>
      <protection/>
    </xf>
    <xf numFmtId="0" fontId="14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12" xfId="0" applyFont="1" applyBorder="1" applyAlignment="1">
      <alignment/>
    </xf>
    <xf numFmtId="1" fontId="2" fillId="0" borderId="11" xfId="67" applyNumberFormat="1" applyFont="1" applyBorder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1" fontId="70" fillId="0" borderId="11" xfId="68" applyNumberFormat="1" applyFont="1" applyBorder="1">
      <alignment/>
    </xf>
    <xf numFmtId="4" fontId="0" fillId="0" borderId="11" xfId="0" applyNumberFormat="1" applyBorder="1" applyAlignment="1">
      <alignment/>
    </xf>
    <xf numFmtId="43" fontId="19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1" fontId="2" fillId="0" borderId="14" xfId="0" applyNumberFormat="1" applyFont="1" applyBorder="1" applyAlignment="1">
      <alignment/>
    </xf>
    <xf numFmtId="0" fontId="24" fillId="0" borderId="14" xfId="42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" fontId="2" fillId="0" borderId="19" xfId="0" applyNumberFormat="1" applyFont="1" applyBorder="1" applyAlignment="1">
      <alignment horizontal="left" vertical="center"/>
    </xf>
    <xf numFmtId="191" fontId="2" fillId="0" borderId="10" xfId="42" applyNumberFormat="1" applyFont="1" applyFill="1" applyBorder="1" applyAlignment="1">
      <alignment horizontal="center" vertical="center" wrapText="1"/>
    </xf>
    <xf numFmtId="1" fontId="2" fillId="0" borderId="15" xfId="68" applyNumberFormat="1" applyFont="1" applyBorder="1" applyAlignment="1">
      <alignment horizontal="center"/>
    </xf>
    <xf numFmtId="1" fontId="2" fillId="0" borderId="15" xfId="68" applyNumberFormat="1" applyFont="1" applyBorder="1">
      <alignment/>
    </xf>
    <xf numFmtId="0" fontId="17" fillId="0" borderId="11" xfId="56" applyFont="1" applyBorder="1">
      <alignment/>
      <protection/>
    </xf>
    <xf numFmtId="1" fontId="24" fillId="0" borderId="15" xfId="68" applyNumberFormat="1" applyFont="1" applyBorder="1">
      <alignment/>
    </xf>
    <xf numFmtId="1" fontId="2" fillId="0" borderId="15" xfId="0" applyNumberFormat="1" applyFont="1" applyBorder="1" applyAlignment="1">
      <alignment vertical="top"/>
    </xf>
    <xf numFmtId="187" fontId="2" fillId="0" borderId="15" xfId="0" applyNumberFormat="1" applyFont="1" applyBorder="1" applyAlignment="1">
      <alignment horizontal="center"/>
    </xf>
    <xf numFmtId="1" fontId="2" fillId="0" borderId="15" xfId="55" applyNumberFormat="1" applyFont="1" applyBorder="1">
      <alignment/>
      <protection/>
    </xf>
    <xf numFmtId="0" fontId="17" fillId="0" borderId="11" xfId="0" applyFont="1" applyBorder="1" applyAlignment="1">
      <alignment/>
    </xf>
    <xf numFmtId="1" fontId="2" fillId="0" borderId="15" xfId="67" applyNumberFormat="1" applyFont="1" applyBorder="1">
      <alignment/>
    </xf>
    <xf numFmtId="1" fontId="28" fillId="0" borderId="15" xfId="68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 horizontal="left" vertical="top" wrapText="1"/>
    </xf>
    <xf numFmtId="1" fontId="24" fillId="0" borderId="15" xfId="68" applyNumberFormat="1" applyFont="1" applyBorder="1" applyAlignment="1">
      <alignment vertical="top"/>
    </xf>
    <xf numFmtId="1" fontId="70" fillId="0" borderId="15" xfId="68" applyNumberFormat="1" applyFont="1" applyBorder="1" applyAlignment="1">
      <alignment horizontal="center"/>
    </xf>
    <xf numFmtId="1" fontId="30" fillId="0" borderId="15" xfId="68" applyNumberFormat="1" applyFont="1" applyBorder="1">
      <alignment/>
    </xf>
    <xf numFmtId="1" fontId="2" fillId="0" borderId="11" xfId="68" applyNumberFormat="1" applyFont="1" applyBorder="1" applyAlignment="1">
      <alignment horizontal="center"/>
    </xf>
    <xf numFmtId="1" fontId="2" fillId="0" borderId="11" xfId="68" applyNumberFormat="1" applyFont="1" applyBorder="1">
      <alignment/>
    </xf>
    <xf numFmtId="0" fontId="2" fillId="0" borderId="15" xfId="68" applyFont="1" applyBorder="1" applyAlignment="1">
      <alignment horizontal="center"/>
    </xf>
    <xf numFmtId="0" fontId="2" fillId="0" borderId="15" xfId="68" applyFont="1" applyBorder="1">
      <alignment/>
    </xf>
    <xf numFmtId="0" fontId="24" fillId="0" borderId="15" xfId="68" applyFont="1" applyBorder="1">
      <alignment/>
    </xf>
    <xf numFmtId="1" fontId="73" fillId="0" borderId="15" xfId="0" applyNumberFormat="1" applyFont="1" applyBorder="1" applyAlignment="1">
      <alignment horizontal="center"/>
    </xf>
    <xf numFmtId="1" fontId="74" fillId="0" borderId="15" xfId="0" applyNumberFormat="1" applyFont="1" applyBorder="1" applyAlignment="1">
      <alignment/>
    </xf>
    <xf numFmtId="43" fontId="17" fillId="0" borderId="11" xfId="0" applyNumberFormat="1" applyFont="1" applyBorder="1" applyAlignment="1">
      <alignment/>
    </xf>
    <xf numFmtId="0" fontId="17" fillId="0" borderId="0" xfId="0" applyFont="1" applyAlignment="1">
      <alignment/>
    </xf>
    <xf numFmtId="1" fontId="24" fillId="0" borderId="15" xfId="0" applyNumberFormat="1" applyFon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 wrapText="1"/>
    </xf>
    <xf numFmtId="1" fontId="34" fillId="0" borderId="15" xfId="68" applyNumberFormat="1" applyFont="1" applyBorder="1" applyAlignment="1">
      <alignment horizontal="center"/>
    </xf>
    <xf numFmtId="1" fontId="2" fillId="0" borderId="16" xfId="68" applyNumberFormat="1" applyFont="1" applyBorder="1" applyAlignment="1">
      <alignment horizontal="center"/>
    </xf>
    <xf numFmtId="1" fontId="24" fillId="0" borderId="16" xfId="68" applyNumberFormat="1" applyFont="1" applyBorder="1">
      <alignment/>
    </xf>
    <xf numFmtId="43" fontId="0" fillId="0" borderId="1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42" applyNumberFormat="1" applyFont="1" applyFill="1" applyBorder="1" applyAlignment="1">
      <alignment/>
    </xf>
    <xf numFmtId="0" fontId="0" fillId="0" borderId="0" xfId="42" applyNumberFormat="1" applyFont="1" applyFill="1" applyAlignment="1">
      <alignment/>
    </xf>
    <xf numFmtId="43" fontId="19" fillId="0" borderId="0" xfId="0" applyNumberFormat="1" applyFont="1" applyAlignment="1">
      <alignment/>
    </xf>
    <xf numFmtId="1" fontId="70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1" fontId="70" fillId="0" borderId="15" xfId="68" applyNumberFormat="1" applyFont="1" applyBorder="1">
      <alignment/>
    </xf>
    <xf numFmtId="43" fontId="2" fillId="0" borderId="10" xfId="42" applyFont="1" applyFill="1" applyBorder="1" applyAlignment="1">
      <alignment horizontal="center" vertical="center" wrapText="1"/>
    </xf>
    <xf numFmtId="43" fontId="2" fillId="0" borderId="14" xfId="42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4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43" fontId="0" fillId="0" borderId="10" xfId="42" applyFont="1" applyFill="1" applyBorder="1" applyAlignment="1">
      <alignment/>
    </xf>
    <xf numFmtId="43" fontId="0" fillId="0" borderId="11" xfId="42" applyFont="1" applyBorder="1" applyAlignment="1">
      <alignment/>
    </xf>
    <xf numFmtId="43" fontId="19" fillId="0" borderId="0" xfId="42" applyFont="1" applyAlignment="1">
      <alignment/>
    </xf>
    <xf numFmtId="43" fontId="0" fillId="0" borderId="0" xfId="42" applyFont="1" applyAlignment="1">
      <alignment/>
    </xf>
    <xf numFmtId="0" fontId="2" fillId="0" borderId="0" xfId="42" applyNumberFormat="1" applyFont="1" applyFill="1" applyAlignment="1">
      <alignment horizontal="center"/>
    </xf>
    <xf numFmtId="43" fontId="0" fillId="0" borderId="14" xfId="42" applyFont="1" applyFill="1" applyBorder="1" applyAlignment="1">
      <alignment horizontal="center"/>
    </xf>
    <xf numFmtId="43" fontId="0" fillId="0" borderId="11" xfId="42" applyFont="1" applyFill="1" applyBorder="1" applyAlignment="1">
      <alignment horizontal="center"/>
    </xf>
    <xf numFmtId="43" fontId="0" fillId="0" borderId="0" xfId="42" applyFont="1" applyFill="1" applyAlignment="1">
      <alignment horizontal="center"/>
    </xf>
    <xf numFmtId="43" fontId="0" fillId="0" borderId="0" xfId="42" applyFont="1" applyAlignment="1">
      <alignment/>
    </xf>
    <xf numFmtId="43" fontId="0" fillId="0" borderId="11" xfId="42" applyFont="1" applyBorder="1" applyAlignment="1">
      <alignment/>
    </xf>
    <xf numFmtId="43" fontId="3" fillId="0" borderId="11" xfId="42" applyFont="1" applyBorder="1" applyAlignment="1">
      <alignment/>
    </xf>
    <xf numFmtId="43" fontId="17" fillId="0" borderId="11" xfId="42" applyFont="1" applyBorder="1" applyAlignment="1">
      <alignment/>
    </xf>
    <xf numFmtId="43" fontId="3" fillId="0" borderId="0" xfId="42" applyFont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3" fillId="34" borderId="11" xfId="56" applyFont="1" applyFill="1" applyBorder="1">
      <alignment/>
      <protection/>
    </xf>
    <xf numFmtId="0" fontId="17" fillId="34" borderId="11" xfId="0" applyFont="1" applyFill="1" applyBorder="1" applyAlignment="1">
      <alignment/>
    </xf>
    <xf numFmtId="0" fontId="3" fillId="34" borderId="0" xfId="0" applyFont="1" applyFill="1" applyAlignment="1">
      <alignment/>
    </xf>
    <xf numFmtId="188" fontId="0" fillId="34" borderId="0" xfId="42" applyNumberFormat="1" applyFont="1" applyFill="1" applyAlignment="1">
      <alignment/>
    </xf>
    <xf numFmtId="188" fontId="0" fillId="34" borderId="11" xfId="42" applyNumberFormat="1" applyFont="1" applyFill="1" applyBorder="1" applyAlignment="1">
      <alignment/>
    </xf>
    <xf numFmtId="188" fontId="3" fillId="34" borderId="11" xfId="42" applyNumberFormat="1" applyFont="1" applyFill="1" applyBorder="1" applyAlignment="1">
      <alignment/>
    </xf>
    <xf numFmtId="188" fontId="17" fillId="34" borderId="11" xfId="42" applyNumberFormat="1" applyFont="1" applyFill="1" applyBorder="1" applyAlignment="1">
      <alignment/>
    </xf>
    <xf numFmtId="188" fontId="3" fillId="34" borderId="0" xfId="42" applyNumberFormat="1" applyFont="1" applyFill="1" applyAlignment="1">
      <alignment/>
    </xf>
    <xf numFmtId="0" fontId="3" fillId="34" borderId="11" xfId="0" applyFont="1" applyFill="1" applyBorder="1" applyAlignment="1">
      <alignment/>
    </xf>
    <xf numFmtId="0" fontId="0" fillId="34" borderId="11" xfId="56" applyFill="1" applyBorder="1">
      <alignment/>
      <protection/>
    </xf>
    <xf numFmtId="0" fontId="2" fillId="34" borderId="11" xfId="0" applyFont="1" applyFill="1" applyBorder="1" applyAlignment="1">
      <alignment/>
    </xf>
    <xf numFmtId="1" fontId="2" fillId="0" borderId="0" xfId="0" applyNumberFormat="1" applyFont="1" applyAlignment="1">
      <alignment horizontal="center"/>
    </xf>
    <xf numFmtId="0" fontId="3" fillId="34" borderId="10" xfId="63" applyNumberFormat="1" applyFont="1" applyFill="1" applyBorder="1" applyAlignment="1">
      <alignment horizontal="center" vertical="center" wrapText="1"/>
    </xf>
    <xf numFmtId="188" fontId="3" fillId="34" borderId="10" xfId="42" applyNumberFormat="1" applyFont="1" applyFill="1" applyBorder="1" applyAlignment="1">
      <alignment horizontal="center" vertical="center" wrapText="1"/>
    </xf>
    <xf numFmtId="1" fontId="2" fillId="0" borderId="10" xfId="69" applyNumberFormat="1" applyFont="1" applyBorder="1" applyAlignment="1">
      <alignment horizontal="center" vertical="center"/>
      <protection/>
    </xf>
    <xf numFmtId="1" fontId="2" fillId="0" borderId="20" xfId="69" applyNumberFormat="1" applyFont="1" applyBorder="1" applyAlignment="1">
      <alignment horizontal="center" vertical="center"/>
      <protection/>
    </xf>
    <xf numFmtId="1" fontId="2" fillId="0" borderId="0" xfId="0" applyNumberFormat="1" applyFont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 applyProtection="1">
      <alignment horizontal="center" vertical="center" wrapText="1"/>
      <protection locked="0"/>
    </xf>
    <xf numFmtId="49" fontId="2" fillId="0" borderId="18" xfId="42" applyNumberFormat="1" applyFont="1" applyFill="1" applyBorder="1" applyAlignment="1">
      <alignment horizontal="center" vertical="center" wrapText="1"/>
    </xf>
    <xf numFmtId="43" fontId="2" fillId="0" borderId="10" xfId="42" applyFont="1" applyFill="1" applyBorder="1" applyAlignment="1">
      <alignment horizontal="center" vertical="center"/>
    </xf>
    <xf numFmtId="43" fontId="3" fillId="0" borderId="10" xfId="42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/>
    </xf>
    <xf numFmtId="0" fontId="2" fillId="34" borderId="11" xfId="56" applyFont="1" applyFill="1" applyBorder="1">
      <alignment/>
      <protection/>
    </xf>
    <xf numFmtId="0" fontId="0" fillId="34" borderId="13" xfId="0" applyFill="1" applyBorder="1" applyAlignment="1">
      <alignment/>
    </xf>
    <xf numFmtId="1" fontId="2" fillId="0" borderId="14" xfId="0" applyNumberFormat="1" applyFont="1" applyBorder="1" applyAlignment="1">
      <alignment horizontal="right"/>
    </xf>
    <xf numFmtId="189" fontId="2" fillId="0" borderId="19" xfId="0" applyNumberFormat="1" applyFont="1" applyBorder="1" applyAlignment="1" applyProtection="1">
      <alignment horizontal="right" vertical="center" wrapText="1"/>
      <protection locked="0"/>
    </xf>
    <xf numFmtId="189" fontId="24" fillId="0" borderId="15" xfId="42" applyNumberFormat="1" applyFont="1" applyFill="1" applyBorder="1" applyAlignment="1">
      <alignment horizontal="right"/>
    </xf>
    <xf numFmtId="189" fontId="0" fillId="0" borderId="0" xfId="0" applyNumberFormat="1" applyFont="1" applyAlignment="1">
      <alignment horizontal="right"/>
    </xf>
    <xf numFmtId="189" fontId="2" fillId="0" borderId="0" xfId="0" applyNumberFormat="1" applyFont="1" applyAlignment="1">
      <alignment horizontal="right"/>
    </xf>
    <xf numFmtId="43" fontId="0" fillId="34" borderId="11" xfId="0" applyNumberFormat="1" applyFill="1" applyBorder="1" applyAlignment="1">
      <alignment/>
    </xf>
    <xf numFmtId="43" fontId="2" fillId="34" borderId="10" xfId="42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49" fontId="70" fillId="0" borderId="19" xfId="0" applyNumberFormat="1" applyFont="1" applyBorder="1" applyAlignment="1">
      <alignment horizontal="center" vertical="center" wrapText="1"/>
    </xf>
    <xf numFmtId="43" fontId="71" fillId="0" borderId="11" xfId="0" applyNumberFormat="1" applyFont="1" applyBorder="1" applyAlignment="1">
      <alignment/>
    </xf>
    <xf numFmtId="43" fontId="0" fillId="0" borderId="0" xfId="0" applyNumberFormat="1" applyAlignment="1">
      <alignment/>
    </xf>
    <xf numFmtId="1" fontId="70" fillId="0" borderId="15" xfId="68" applyNumberFormat="1" applyFont="1" applyBorder="1">
      <alignment/>
    </xf>
    <xf numFmtId="189" fontId="2" fillId="34" borderId="15" xfId="42" applyNumberFormat="1" applyFont="1" applyFill="1" applyBorder="1" applyAlignment="1">
      <alignment horizontal="right"/>
    </xf>
    <xf numFmtId="189" fontId="2" fillId="35" borderId="15" xfId="42" applyNumberFormat="1" applyFont="1" applyFill="1" applyBorder="1" applyAlignment="1">
      <alignment horizontal="right"/>
    </xf>
    <xf numFmtId="4" fontId="2" fillId="34" borderId="11" xfId="42" applyNumberFormat="1" applyFont="1" applyFill="1" applyBorder="1" applyAlignment="1">
      <alignment horizontal="right"/>
    </xf>
    <xf numFmtId="1" fontId="70" fillId="34" borderId="15" xfId="68" applyNumberFormat="1" applyFont="1" applyFill="1" applyBorder="1">
      <alignment/>
    </xf>
    <xf numFmtId="43" fontId="70" fillId="34" borderId="10" xfId="42" applyFont="1" applyFill="1" applyBorder="1" applyAlignment="1">
      <alignment horizontal="center" vertical="center" wrapText="1"/>
    </xf>
    <xf numFmtId="43" fontId="75" fillId="0" borderId="11" xfId="42" applyFont="1" applyFill="1" applyBorder="1" applyAlignment="1">
      <alignment horizontal="center"/>
    </xf>
    <xf numFmtId="43" fontId="71" fillId="0" borderId="11" xfId="42" applyFont="1" applyFill="1" applyBorder="1" applyAlignment="1">
      <alignment/>
    </xf>
    <xf numFmtId="0" fontId="76" fillId="0" borderId="11" xfId="0" applyFont="1" applyBorder="1" applyAlignment="1">
      <alignment/>
    </xf>
    <xf numFmtId="1" fontId="70" fillId="0" borderId="11" xfId="0" applyNumberFormat="1" applyFont="1" applyBorder="1" applyAlignment="1">
      <alignment/>
    </xf>
    <xf numFmtId="1" fontId="2" fillId="36" borderId="11" xfId="0" applyNumberFormat="1" applyFont="1" applyFill="1" applyBorder="1" applyAlignment="1">
      <alignment horizontal="center"/>
    </xf>
    <xf numFmtId="0" fontId="21" fillId="36" borderId="11" xfId="0" applyFont="1" applyFill="1" applyBorder="1" applyAlignment="1">
      <alignment horizontal="center"/>
    </xf>
    <xf numFmtId="1" fontId="2" fillId="36" borderId="11" xfId="68" applyNumberFormat="1" applyFont="1" applyFill="1" applyBorder="1" applyAlignment="1">
      <alignment horizontal="center"/>
    </xf>
    <xf numFmtId="1" fontId="2" fillId="36" borderId="11" xfId="56" applyNumberFormat="1" applyFont="1" applyFill="1" applyBorder="1" applyAlignment="1">
      <alignment horizontal="center"/>
      <protection/>
    </xf>
    <xf numFmtId="0" fontId="2" fillId="36" borderId="11" xfId="68" applyFont="1" applyFill="1" applyBorder="1" applyAlignment="1">
      <alignment horizontal="center"/>
    </xf>
    <xf numFmtId="0" fontId="0" fillId="36" borderId="11" xfId="0" applyFill="1" applyBorder="1" applyAlignment="1">
      <alignment/>
    </xf>
    <xf numFmtId="1" fontId="2" fillId="36" borderId="15" xfId="68" applyNumberFormat="1" applyFont="1" applyFill="1" applyBorder="1" applyAlignment="1">
      <alignment horizontal="center"/>
    </xf>
    <xf numFmtId="1" fontId="2" fillId="33" borderId="15" xfId="68" applyNumberFormat="1" applyFont="1" applyFill="1" applyBorder="1">
      <alignment/>
    </xf>
    <xf numFmtId="43" fontId="0" fillId="33" borderId="11" xfId="42" applyFont="1" applyFill="1" applyBorder="1" applyAlignment="1">
      <alignment/>
    </xf>
    <xf numFmtId="43" fontId="2" fillId="33" borderId="10" xfId="42" applyFont="1" applyFill="1" applyBorder="1" applyAlignment="1">
      <alignment horizontal="center" vertical="center" wrapText="1"/>
    </xf>
    <xf numFmtId="188" fontId="0" fillId="33" borderId="11" xfId="42" applyNumberFormat="1" applyFont="1" applyFill="1" applyBorder="1" applyAlignment="1">
      <alignment/>
    </xf>
    <xf numFmtId="43" fontId="0" fillId="33" borderId="11" xfId="42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1" fontId="70" fillId="33" borderId="11" xfId="0" applyNumberFormat="1" applyFont="1" applyFill="1" applyBorder="1" applyAlignment="1">
      <alignment/>
    </xf>
    <xf numFmtId="4" fontId="2" fillId="33" borderId="11" xfId="42" applyNumberFormat="1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70" fillId="0" borderId="11" xfId="0" applyFont="1" applyBorder="1" applyAlignment="1">
      <alignment/>
    </xf>
    <xf numFmtId="1" fontId="2" fillId="36" borderId="11" xfId="67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1" fontId="2" fillId="33" borderId="19" xfId="68" applyNumberFormat="1" applyFont="1" applyFill="1" applyBorder="1">
      <alignment/>
    </xf>
    <xf numFmtId="1" fontId="2" fillId="33" borderId="19" xfId="0" applyNumberFormat="1" applyFont="1" applyFill="1" applyBorder="1" applyAlignment="1">
      <alignment horizontal="center"/>
    </xf>
    <xf numFmtId="189" fontId="2" fillId="33" borderId="19" xfId="42" applyNumberFormat="1" applyFont="1" applyFill="1" applyBorder="1" applyAlignment="1">
      <alignment horizontal="right"/>
    </xf>
    <xf numFmtId="43" fontId="0" fillId="33" borderId="12" xfId="0" applyNumberFormat="1" applyFont="1" applyFill="1" applyBorder="1" applyAlignment="1">
      <alignment/>
    </xf>
    <xf numFmtId="1" fontId="2" fillId="36" borderId="19" xfId="68" applyNumberFormat="1" applyFont="1" applyFill="1" applyBorder="1" applyAlignment="1">
      <alignment horizontal="center"/>
    </xf>
    <xf numFmtId="1" fontId="22" fillId="36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2" fillId="36" borderId="19" xfId="68" applyNumberFormat="1" applyFont="1" applyFill="1" applyBorder="1" applyAlignment="1">
      <alignment horizontal="center"/>
    </xf>
    <xf numFmtId="1" fontId="2" fillId="0" borderId="19" xfId="68" applyNumberFormat="1" applyFont="1" applyBorder="1">
      <alignment/>
    </xf>
    <xf numFmtId="1" fontId="2" fillId="0" borderId="19" xfId="0" applyNumberFormat="1" applyFont="1" applyBorder="1" applyAlignment="1">
      <alignment horizontal="center"/>
    </xf>
    <xf numFmtId="4" fontId="2" fillId="0" borderId="19" xfId="42" applyNumberFormat="1" applyFont="1" applyFill="1" applyBorder="1" applyAlignment="1">
      <alignment horizontal="right"/>
    </xf>
    <xf numFmtId="187" fontId="2" fillId="36" borderId="11" xfId="0" applyNumberFormat="1" applyFont="1" applyFill="1" applyBorder="1" applyAlignment="1">
      <alignment horizontal="center"/>
    </xf>
    <xf numFmtId="1" fontId="2" fillId="36" borderId="15" xfId="0" applyNumberFormat="1" applyFont="1" applyFill="1" applyBorder="1" applyAlignment="1">
      <alignment horizontal="center"/>
    </xf>
    <xf numFmtId="1" fontId="2" fillId="36" borderId="15" xfId="56" applyNumberFormat="1" applyFont="1" applyFill="1" applyBorder="1" applyAlignment="1">
      <alignment horizontal="center"/>
      <protection/>
    </xf>
    <xf numFmtId="187" fontId="2" fillId="36" borderId="15" xfId="0" applyNumberFormat="1" applyFont="1" applyFill="1" applyBorder="1" applyAlignment="1">
      <alignment horizontal="center"/>
    </xf>
    <xf numFmtId="1" fontId="70" fillId="36" borderId="15" xfId="68" applyNumberFormat="1" applyFont="1" applyFill="1" applyBorder="1" applyAlignment="1">
      <alignment horizontal="center"/>
    </xf>
    <xf numFmtId="1" fontId="2" fillId="36" borderId="15" xfId="67" applyNumberFormat="1" applyFont="1" applyFill="1" applyBorder="1" applyAlignment="1">
      <alignment horizontal="center"/>
    </xf>
    <xf numFmtId="0" fontId="2" fillId="36" borderId="15" xfId="68" applyFont="1" applyFill="1" applyBorder="1" applyAlignment="1">
      <alignment horizontal="center"/>
    </xf>
    <xf numFmtId="1" fontId="77" fillId="36" borderId="15" xfId="0" applyNumberFormat="1" applyFont="1" applyFill="1" applyBorder="1" applyAlignment="1">
      <alignment horizontal="center"/>
    </xf>
    <xf numFmtId="0" fontId="76" fillId="36" borderId="15" xfId="67" applyFont="1" applyFill="1" applyBorder="1" applyAlignment="1">
      <alignment horizontal="center"/>
    </xf>
    <xf numFmtId="1" fontId="2" fillId="35" borderId="15" xfId="68" applyNumberFormat="1" applyFont="1" applyFill="1" applyBorder="1">
      <alignment/>
    </xf>
    <xf numFmtId="1" fontId="2" fillId="36" borderId="15" xfId="68" applyNumberFormat="1" applyFont="1" applyFill="1" applyBorder="1" applyAlignment="1">
      <alignment horizontal="center"/>
    </xf>
    <xf numFmtId="43" fontId="2" fillId="36" borderId="15" xfId="42" applyFont="1" applyFill="1" applyBorder="1" applyAlignment="1">
      <alignment horizontal="center"/>
    </xf>
    <xf numFmtId="1" fontId="2" fillId="36" borderId="11" xfId="68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43" fontId="4" fillId="0" borderId="11" xfId="63" applyFont="1" applyFill="1" applyBorder="1" applyAlignment="1">
      <alignment horizontal="left" vertical="center" wrapText="1"/>
    </xf>
    <xf numFmtId="43" fontId="4" fillId="34" borderId="11" xfId="63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188" fontId="0" fillId="0" borderId="11" xfId="42" applyNumberFormat="1" applyFont="1" applyBorder="1" applyAlignment="1">
      <alignment/>
    </xf>
    <xf numFmtId="0" fontId="0" fillId="34" borderId="0" xfId="0" applyFill="1" applyAlignment="1">
      <alignment horizontal="left"/>
    </xf>
    <xf numFmtId="43" fontId="4" fillId="34" borderId="19" xfId="63" applyFont="1" applyFill="1" applyBorder="1" applyAlignment="1">
      <alignment horizontal="left" vertical="center" wrapText="1"/>
    </xf>
    <xf numFmtId="43" fontId="4" fillId="34" borderId="10" xfId="63" applyFont="1" applyFill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3" fillId="0" borderId="17" xfId="56" applyFont="1" applyBorder="1">
      <alignment/>
      <protection/>
    </xf>
    <xf numFmtId="0" fontId="0" fillId="33" borderId="17" xfId="0" applyFill="1" applyBorder="1" applyAlignment="1">
      <alignment/>
    </xf>
    <xf numFmtId="0" fontId="0" fillId="0" borderId="17" xfId="56" applyBorder="1">
      <alignment/>
      <protection/>
    </xf>
    <xf numFmtId="0" fontId="2" fillId="0" borderId="17" xfId="0" applyFont="1" applyBorder="1" applyAlignment="1">
      <alignment/>
    </xf>
    <xf numFmtId="0" fontId="0" fillId="37" borderId="0" xfId="0" applyFill="1" applyAlignment="1">
      <alignment/>
    </xf>
    <xf numFmtId="43" fontId="0" fillId="37" borderId="11" xfId="0" applyNumberFormat="1" applyFill="1" applyBorder="1" applyAlignment="1">
      <alignment/>
    </xf>
    <xf numFmtId="43" fontId="0" fillId="37" borderId="11" xfId="0" applyNumberFormat="1" applyFont="1" applyFill="1" applyBorder="1" applyAlignment="1">
      <alignment/>
    </xf>
    <xf numFmtId="1" fontId="2" fillId="33" borderId="11" xfId="68" applyNumberFormat="1" applyFont="1" applyFill="1" applyBorder="1">
      <alignment/>
    </xf>
    <xf numFmtId="0" fontId="0" fillId="37" borderId="14" xfId="0" applyFill="1" applyBorder="1" applyAlignment="1">
      <alignment horizontal="center"/>
    </xf>
    <xf numFmtId="188" fontId="0" fillId="37" borderId="11" xfId="0" applyNumberFormat="1" applyFill="1" applyBorder="1" applyAlignment="1">
      <alignment/>
    </xf>
    <xf numFmtId="188" fontId="71" fillId="37" borderId="11" xfId="0" applyNumberFormat="1" applyFont="1" applyFill="1" applyBorder="1" applyAlignment="1">
      <alignment/>
    </xf>
    <xf numFmtId="188" fontId="0" fillId="37" borderId="10" xfId="0" applyNumberFormat="1" applyFill="1" applyBorder="1" applyAlignment="1">
      <alignment/>
    </xf>
    <xf numFmtId="43" fontId="2" fillId="37" borderId="10" xfId="42" applyFont="1" applyFill="1" applyBorder="1" applyAlignment="1">
      <alignment horizontal="center" vertical="center" wrapText="1"/>
    </xf>
    <xf numFmtId="43" fontId="0" fillId="37" borderId="14" xfId="42" applyFont="1" applyFill="1" applyBorder="1" applyAlignment="1">
      <alignment/>
    </xf>
    <xf numFmtId="43" fontId="0" fillId="37" borderId="0" xfId="42" applyFont="1" applyFill="1" applyAlignment="1">
      <alignment/>
    </xf>
    <xf numFmtId="43" fontId="24" fillId="37" borderId="14" xfId="42" applyFont="1" applyFill="1" applyBorder="1" applyAlignment="1">
      <alignment/>
    </xf>
    <xf numFmtId="1" fontId="2" fillId="38" borderId="15" xfId="68" applyNumberFormat="1" applyFont="1" applyFill="1" applyBorder="1">
      <alignment/>
    </xf>
    <xf numFmtId="0" fontId="0" fillId="38" borderId="11" xfId="0" applyFill="1" applyBorder="1" applyAlignment="1">
      <alignment/>
    </xf>
    <xf numFmtId="188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8" fillId="33" borderId="11" xfId="56" applyFont="1" applyFill="1" applyBorder="1">
      <alignment/>
      <protection/>
    </xf>
    <xf numFmtId="1" fontId="78" fillId="0" borderId="15" xfId="68" applyNumberFormat="1" applyFont="1" applyBorder="1">
      <alignment/>
    </xf>
    <xf numFmtId="1" fontId="70" fillId="0" borderId="11" xfId="55" applyNumberFormat="1" applyFont="1" applyBorder="1">
      <alignment/>
      <protection/>
    </xf>
    <xf numFmtId="0" fontId="0" fillId="33" borderId="11" xfId="56" applyFill="1" applyBorder="1">
      <alignment/>
      <protection/>
    </xf>
    <xf numFmtId="0" fontId="2" fillId="33" borderId="11" xfId="0" applyFont="1" applyFill="1" applyBorder="1" applyAlignment="1">
      <alignment/>
    </xf>
    <xf numFmtId="0" fontId="71" fillId="33" borderId="11" xfId="0" applyFont="1" applyFill="1" applyBorder="1" applyAlignment="1">
      <alignment/>
    </xf>
    <xf numFmtId="1" fontId="70" fillId="0" borderId="11" xfId="0" applyNumberFormat="1" applyFont="1" applyBorder="1" applyAlignment="1">
      <alignment horizontal="left"/>
    </xf>
    <xf numFmtId="1" fontId="76" fillId="0" borderId="15" xfId="68" applyNumberFormat="1" applyFont="1" applyBorder="1">
      <alignment/>
    </xf>
    <xf numFmtId="1" fontId="70" fillId="0" borderId="15" xfId="56" applyNumberFormat="1" applyFont="1" applyBorder="1">
      <alignment/>
      <protection/>
    </xf>
    <xf numFmtId="1" fontId="2" fillId="39" borderId="11" xfId="56" applyNumberFormat="1" applyFont="1" applyFill="1" applyBorder="1" applyAlignment="1">
      <alignment horizontal="center"/>
      <protection/>
    </xf>
    <xf numFmtId="1" fontId="2" fillId="39" borderId="15" xfId="68" applyNumberFormat="1" applyFont="1" applyFill="1" applyBorder="1" applyAlignment="1">
      <alignment horizontal="center"/>
    </xf>
    <xf numFmtId="0" fontId="70" fillId="0" borderId="15" xfId="68" applyFont="1" applyBorder="1">
      <alignment/>
    </xf>
    <xf numFmtId="1" fontId="2" fillId="34" borderId="18" xfId="69" applyNumberFormat="1" applyFont="1" applyFill="1" applyBorder="1" applyAlignment="1">
      <alignment horizontal="center" vertical="center" wrapText="1"/>
      <protection/>
    </xf>
    <xf numFmtId="0" fontId="0" fillId="34" borderId="12" xfId="0" applyFill="1" applyBorder="1" applyAlignment="1">
      <alignment/>
    </xf>
    <xf numFmtId="0" fontId="0" fillId="34" borderId="12" xfId="56" applyFont="1" applyFill="1" applyBorder="1">
      <alignment/>
      <protection/>
    </xf>
    <xf numFmtId="0" fontId="0" fillId="34" borderId="12" xfId="0" applyFill="1" applyBorder="1" applyAlignment="1">
      <alignment wrapText="1"/>
    </xf>
    <xf numFmtId="0" fontId="11" fillId="34" borderId="12" xfId="0" applyFont="1" applyFill="1" applyBorder="1" applyAlignment="1">
      <alignment/>
    </xf>
    <xf numFmtId="0" fontId="15" fillId="34" borderId="12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2" fillId="34" borderId="12" xfId="0" applyFont="1" applyFill="1" applyBorder="1" applyAlignment="1">
      <alignment wrapText="1"/>
    </xf>
    <xf numFmtId="1" fontId="2" fillId="35" borderId="11" xfId="0" applyNumberFormat="1" applyFont="1" applyFill="1" applyBorder="1" applyAlignment="1">
      <alignment horizontal="left"/>
    </xf>
    <xf numFmtId="43" fontId="4" fillId="0" borderId="13" xfId="63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/>
    </xf>
    <xf numFmtId="1" fontId="2" fillId="33" borderId="15" xfId="68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1" fontId="2" fillId="33" borderId="22" xfId="68" applyNumberFormat="1" applyFont="1" applyFill="1" applyBorder="1" applyAlignment="1">
      <alignment horizontal="center"/>
    </xf>
    <xf numFmtId="1" fontId="70" fillId="33" borderId="22" xfId="68" applyNumberFormat="1" applyFont="1" applyFill="1" applyBorder="1">
      <alignment/>
    </xf>
    <xf numFmtId="189" fontId="70" fillId="33" borderId="22" xfId="42" applyNumberFormat="1" applyFont="1" applyFill="1" applyBorder="1" applyAlignment="1">
      <alignment horizontal="right"/>
    </xf>
    <xf numFmtId="0" fontId="70" fillId="33" borderId="15" xfId="0" applyFont="1" applyFill="1" applyBorder="1" applyAlignment="1">
      <alignment horizontal="center"/>
    </xf>
    <xf numFmtId="1" fontId="70" fillId="36" borderId="15" xfId="68" applyNumberFormat="1" applyFont="1" applyFill="1" applyBorder="1" applyAlignment="1">
      <alignment horizontal="center"/>
    </xf>
    <xf numFmtId="1" fontId="70" fillId="33" borderId="15" xfId="68" applyNumberFormat="1" applyFont="1" applyFill="1" applyBorder="1">
      <alignment/>
    </xf>
    <xf numFmtId="1" fontId="70" fillId="33" borderId="15" xfId="0" applyNumberFormat="1" applyFont="1" applyFill="1" applyBorder="1" applyAlignment="1">
      <alignment horizontal="center"/>
    </xf>
    <xf numFmtId="189" fontId="70" fillId="33" borderId="15" xfId="42" applyNumberFormat="1" applyFont="1" applyFill="1" applyBorder="1" applyAlignment="1">
      <alignment horizontal="right"/>
    </xf>
    <xf numFmtId="43" fontId="71" fillId="33" borderId="11" xfId="42" applyFont="1" applyFill="1" applyBorder="1" applyAlignment="1">
      <alignment/>
    </xf>
    <xf numFmtId="43" fontId="70" fillId="33" borderId="10" xfId="42" applyFont="1" applyFill="1" applyBorder="1" applyAlignment="1">
      <alignment horizontal="center" vertical="center" wrapText="1"/>
    </xf>
    <xf numFmtId="43" fontId="71" fillId="33" borderId="11" xfId="0" applyNumberFormat="1" applyFont="1" applyFill="1" applyBorder="1" applyAlignment="1">
      <alignment/>
    </xf>
    <xf numFmtId="188" fontId="71" fillId="33" borderId="11" xfId="42" applyNumberFormat="1" applyFont="1" applyFill="1" applyBorder="1" applyAlignment="1">
      <alignment/>
    </xf>
    <xf numFmtId="0" fontId="71" fillId="33" borderId="0" xfId="0" applyFont="1" applyFill="1" applyAlignment="1">
      <alignment/>
    </xf>
    <xf numFmtId="1" fontId="70" fillId="33" borderId="22" xfId="0" applyNumberFormat="1" applyFont="1" applyFill="1" applyBorder="1" applyAlignment="1">
      <alignment horizontal="center"/>
    </xf>
    <xf numFmtId="43" fontId="75" fillId="0" borderId="11" xfId="0" applyNumberFormat="1" applyFont="1" applyBorder="1" applyAlignment="1">
      <alignment/>
    </xf>
    <xf numFmtId="43" fontId="71" fillId="34" borderId="11" xfId="0" applyNumberFormat="1" applyFont="1" applyFill="1" applyBorder="1" applyAlignment="1">
      <alignment/>
    </xf>
    <xf numFmtId="1" fontId="2" fillId="40" borderId="15" xfId="68" applyNumberFormat="1" applyFont="1" applyFill="1" applyBorder="1" applyAlignment="1">
      <alignment horizontal="center"/>
    </xf>
    <xf numFmtId="1" fontId="28" fillId="0" borderId="15" xfId="68" applyNumberFormat="1" applyFont="1" applyBorder="1">
      <alignment/>
    </xf>
    <xf numFmtId="0" fontId="2" fillId="41" borderId="11" xfId="0" applyFont="1" applyFill="1" applyBorder="1" applyAlignment="1">
      <alignment horizontal="center"/>
    </xf>
    <xf numFmtId="0" fontId="2" fillId="41" borderId="15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>
      <alignment horizontal="center" vertical="center" wrapText="1"/>
    </xf>
    <xf numFmtId="49" fontId="2" fillId="37" borderId="11" xfId="42" applyNumberFormat="1" applyFont="1" applyFill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3" fillId="0" borderId="25" xfId="66" applyNumberFormat="1" applyFont="1" applyBorder="1" applyAlignment="1">
      <alignment horizontal="center" vertical="center" wrapText="1"/>
      <protection/>
    </xf>
    <xf numFmtId="0" fontId="2" fillId="0" borderId="25" xfId="66" applyFont="1" applyBorder="1">
      <alignment/>
      <protection/>
    </xf>
    <xf numFmtId="0" fontId="2" fillId="0" borderId="12" xfId="66" applyFont="1" applyBorder="1">
      <alignment/>
      <protection/>
    </xf>
    <xf numFmtId="0" fontId="3" fillId="0" borderId="17" xfId="66" applyFont="1" applyBorder="1" applyAlignment="1">
      <alignment horizontal="center" vertical="center"/>
      <protection/>
    </xf>
    <xf numFmtId="0" fontId="3" fillId="0" borderId="25" xfId="66" applyFont="1" applyBorder="1" applyAlignment="1">
      <alignment horizontal="center" vertical="center"/>
      <protection/>
    </xf>
    <xf numFmtId="1" fontId="3" fillId="0" borderId="17" xfId="66" applyNumberFormat="1" applyFont="1" applyBorder="1" applyAlignment="1">
      <alignment horizontal="center" vertical="center" wrapText="1"/>
      <protection/>
    </xf>
    <xf numFmtId="1" fontId="3" fillId="0" borderId="25" xfId="66" applyNumberFormat="1" applyFont="1" applyBorder="1" applyAlignment="1">
      <alignment horizontal="center" vertical="center" wrapText="1"/>
      <protection/>
    </xf>
    <xf numFmtId="1" fontId="3" fillId="0" borderId="12" xfId="66" applyNumberFormat="1" applyFont="1" applyBorder="1" applyAlignment="1">
      <alignment horizontal="center" vertical="center" wrapText="1"/>
      <protection/>
    </xf>
    <xf numFmtId="4" fontId="2" fillId="34" borderId="13" xfId="0" applyNumberFormat="1" applyFont="1" applyFill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1" fontId="4" fillId="0" borderId="17" xfId="66" applyNumberFormat="1" applyFont="1" applyBorder="1" applyAlignment="1">
      <alignment horizontal="center" vertical="center" wrapText="1"/>
      <protection/>
    </xf>
    <xf numFmtId="1" fontId="4" fillId="0" borderId="25" xfId="66" applyNumberFormat="1" applyFont="1" applyBorder="1" applyAlignment="1">
      <alignment horizontal="center" vertical="center" wrapText="1"/>
      <protection/>
    </xf>
    <xf numFmtId="1" fontId="4" fillId="0" borderId="12" xfId="66" applyNumberFormat="1" applyFont="1" applyBorder="1" applyAlignment="1">
      <alignment horizontal="center" vertical="center" wrapText="1"/>
      <protection/>
    </xf>
    <xf numFmtId="1" fontId="2" fillId="0" borderId="11" xfId="69" applyNumberFormat="1" applyFont="1" applyBorder="1" applyAlignment="1">
      <alignment horizontal="center" vertical="center" wrapText="1"/>
      <protection/>
    </xf>
    <xf numFmtId="4" fontId="3" fillId="0" borderId="12" xfId="66" applyNumberFormat="1" applyFont="1" applyBorder="1" applyAlignment="1">
      <alignment horizontal="center" vertical="center" wrapText="1"/>
      <protection/>
    </xf>
    <xf numFmtId="1" fontId="3" fillId="0" borderId="17" xfId="66" applyNumberFormat="1" applyFont="1" applyBorder="1" applyAlignment="1">
      <alignment horizontal="center" vertical="center"/>
      <protection/>
    </xf>
    <xf numFmtId="1" fontId="3" fillId="0" borderId="25" xfId="66" applyNumberFormat="1" applyFont="1" applyBorder="1" applyAlignment="1">
      <alignment horizontal="center" vertical="center"/>
      <protection/>
    </xf>
    <xf numFmtId="1" fontId="3" fillId="0" borderId="12" xfId="66" applyNumberFormat="1" applyFont="1" applyBorder="1" applyAlignment="1">
      <alignment horizontal="center" vertical="center"/>
      <protection/>
    </xf>
    <xf numFmtId="0" fontId="3" fillId="0" borderId="21" xfId="63" applyNumberFormat="1" applyFont="1" applyFill="1" applyBorder="1" applyAlignment="1">
      <alignment horizontal="center" vertical="center" wrapText="1"/>
    </xf>
    <xf numFmtId="0" fontId="3" fillId="0" borderId="24" xfId="63" applyNumberFormat="1" applyFont="1" applyFill="1" applyBorder="1" applyAlignment="1">
      <alignment horizontal="center" vertical="center" wrapText="1"/>
    </xf>
    <xf numFmtId="0" fontId="3" fillId="0" borderId="13" xfId="63" applyNumberFormat="1" applyFont="1" applyFill="1" applyBorder="1" applyAlignment="1">
      <alignment horizontal="center" vertical="center" wrapText="1"/>
    </xf>
    <xf numFmtId="0" fontId="3" fillId="0" borderId="10" xfId="63" applyNumberFormat="1" applyFont="1" applyFill="1" applyBorder="1" applyAlignment="1">
      <alignment horizontal="center" vertical="center" wrapText="1"/>
    </xf>
    <xf numFmtId="43" fontId="4" fillId="34" borderId="13" xfId="63" applyFont="1" applyFill="1" applyBorder="1" applyAlignment="1">
      <alignment horizontal="center" vertical="center" wrapText="1"/>
    </xf>
    <xf numFmtId="43" fontId="4" fillId="34" borderId="10" xfId="63" applyFont="1" applyFill="1" applyBorder="1" applyAlignment="1">
      <alignment horizontal="center" vertical="center" wrapText="1"/>
    </xf>
    <xf numFmtId="43" fontId="4" fillId="0" borderId="13" xfId="63" applyFont="1" applyFill="1" applyBorder="1" applyAlignment="1">
      <alignment horizontal="center" vertical="center" wrapText="1"/>
    </xf>
    <xf numFmtId="43" fontId="4" fillId="0" borderId="10" xfId="63" applyFont="1" applyFill="1" applyBorder="1" applyAlignment="1">
      <alignment horizontal="center" vertical="center" wrapText="1"/>
    </xf>
    <xf numFmtId="49" fontId="2" fillId="0" borderId="11" xfId="42" applyNumberFormat="1" applyFont="1" applyFill="1" applyBorder="1" applyAlignment="1">
      <alignment horizontal="center" vertical="center" wrapText="1"/>
    </xf>
    <xf numFmtId="49" fontId="20" fillId="0" borderId="11" xfId="42" applyNumberFormat="1" applyFont="1" applyFill="1" applyBorder="1" applyAlignment="1">
      <alignment horizontal="center" vertical="center" wrapText="1"/>
    </xf>
    <xf numFmtId="49" fontId="2" fillId="34" borderId="11" xfId="42" applyNumberFormat="1" applyFont="1" applyFill="1" applyBorder="1" applyAlignment="1">
      <alignment horizontal="center" vertical="center" wrapText="1"/>
    </xf>
    <xf numFmtId="43" fontId="2" fillId="0" borderId="11" xfId="42" applyFont="1" applyFill="1" applyBorder="1" applyAlignment="1">
      <alignment horizontal="center" vertical="center"/>
    </xf>
    <xf numFmtId="0" fontId="3" fillId="34" borderId="13" xfId="63" applyNumberFormat="1" applyFont="1" applyFill="1" applyBorder="1" applyAlignment="1">
      <alignment horizontal="center" vertical="center" wrapText="1"/>
    </xf>
    <xf numFmtId="0" fontId="3" fillId="34" borderId="10" xfId="63" applyNumberFormat="1" applyFont="1" applyFill="1" applyBorder="1" applyAlignment="1">
      <alignment horizontal="center" vertical="center" wrapText="1"/>
    </xf>
    <xf numFmtId="43" fontId="4" fillId="33" borderId="13" xfId="63" applyFont="1" applyFill="1" applyBorder="1" applyAlignment="1">
      <alignment horizontal="center" vertical="center" wrapText="1"/>
    </xf>
    <xf numFmtId="43" fontId="4" fillId="33" borderId="10" xfId="63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1" fontId="2" fillId="0" borderId="19" xfId="0" applyNumberFormat="1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189" fontId="2" fillId="0" borderId="13" xfId="0" applyNumberFormat="1" applyFont="1" applyBorder="1" applyAlignment="1" applyProtection="1">
      <alignment horizontal="center" vertical="center" wrapText="1"/>
      <protection locked="0"/>
    </xf>
    <xf numFmtId="189" fontId="2" fillId="0" borderId="19" xfId="0" applyNumberFormat="1" applyFont="1" applyBorder="1" applyAlignment="1" applyProtection="1">
      <alignment horizontal="center" vertical="center" wrapText="1"/>
      <protection locked="0"/>
    </xf>
    <xf numFmtId="18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2" fillId="0" borderId="20" xfId="42" applyNumberFormat="1" applyFont="1" applyFill="1" applyBorder="1" applyAlignment="1">
      <alignment horizontal="center" vertical="center" wrapText="1"/>
    </xf>
    <xf numFmtId="49" fontId="2" fillId="0" borderId="18" xfId="42" applyNumberFormat="1" applyFont="1" applyFill="1" applyBorder="1" applyAlignment="1">
      <alignment horizontal="center" vertical="center" wrapText="1"/>
    </xf>
    <xf numFmtId="49" fontId="2" fillId="0" borderId="21" xfId="42" applyNumberFormat="1" applyFont="1" applyFill="1" applyBorder="1" applyAlignment="1">
      <alignment horizontal="center" vertical="center" wrapText="1"/>
    </xf>
    <xf numFmtId="49" fontId="2" fillId="0" borderId="23" xfId="42" applyNumberFormat="1" applyFont="1" applyFill="1" applyBorder="1" applyAlignment="1">
      <alignment horizontal="center" vertical="center" wrapText="1"/>
    </xf>
    <xf numFmtId="49" fontId="2" fillId="0" borderId="14" xfId="42" applyNumberFormat="1" applyFont="1" applyFill="1" applyBorder="1" applyAlignment="1">
      <alignment horizontal="center" vertical="center" wrapText="1"/>
    </xf>
    <xf numFmtId="49" fontId="2" fillId="0" borderId="24" xfId="42" applyNumberFormat="1" applyFont="1" applyFill="1" applyBorder="1" applyAlignment="1">
      <alignment horizontal="center" vertical="center" wrapText="1"/>
    </xf>
    <xf numFmtId="43" fontId="2" fillId="0" borderId="11" xfId="42" applyFont="1" applyFill="1" applyBorder="1" applyAlignment="1">
      <alignment horizontal="center" vertical="center" wrapText="1"/>
    </xf>
    <xf numFmtId="43" fontId="2" fillId="37" borderId="11" xfId="42" applyFont="1" applyFill="1" applyBorder="1" applyAlignment="1">
      <alignment horizontal="center" vertical="center" wrapText="1"/>
    </xf>
    <xf numFmtId="0" fontId="20" fillId="0" borderId="11" xfId="42" applyNumberFormat="1" applyFont="1" applyFill="1" applyBorder="1" applyAlignment="1">
      <alignment horizontal="center" vertical="center" wrapText="1"/>
    </xf>
    <xf numFmtId="0" fontId="2" fillId="0" borderId="11" xfId="42" applyNumberFormat="1" applyFont="1" applyFill="1" applyBorder="1" applyAlignment="1">
      <alignment horizontal="center" vertical="center" wrapText="1"/>
    </xf>
    <xf numFmtId="0" fontId="2" fillId="34" borderId="11" xfId="42" applyNumberFormat="1" applyFont="1" applyFill="1" applyBorder="1" applyAlignment="1">
      <alignment horizontal="center" vertical="center" wrapText="1"/>
    </xf>
    <xf numFmtId="4" fontId="3" fillId="0" borderId="17" xfId="66" applyNumberFormat="1" applyFont="1" applyBorder="1" applyAlignment="1">
      <alignment horizontal="center" vertical="center" wrapText="1"/>
      <protection/>
    </xf>
    <xf numFmtId="0" fontId="2" fillId="34" borderId="25" xfId="66" applyFont="1" applyFill="1" applyBorder="1">
      <alignment/>
      <protection/>
    </xf>
    <xf numFmtId="1" fontId="2" fillId="0" borderId="26" xfId="69" applyNumberFormat="1" applyFont="1" applyBorder="1" applyAlignment="1">
      <alignment horizontal="center" vertical="center"/>
      <protection/>
    </xf>
    <xf numFmtId="1" fontId="2" fillId="0" borderId="27" xfId="69" applyNumberFormat="1" applyFont="1" applyBorder="1" applyAlignment="1">
      <alignment horizontal="center" vertical="center"/>
      <protection/>
    </xf>
    <xf numFmtId="1" fontId="3" fillId="34" borderId="17" xfId="66" applyNumberFormat="1" applyFont="1" applyFill="1" applyBorder="1" applyAlignment="1">
      <alignment horizontal="center" vertical="center" wrapText="1"/>
      <protection/>
    </xf>
    <xf numFmtId="43" fontId="2" fillId="0" borderId="19" xfId="42" applyFont="1" applyFill="1" applyBorder="1" applyAlignment="1">
      <alignment horizontal="center" vertical="center"/>
    </xf>
    <xf numFmtId="43" fontId="2" fillId="0" borderId="10" xfId="42" applyFont="1" applyFill="1" applyBorder="1" applyAlignment="1">
      <alignment horizontal="center" vertical="center"/>
    </xf>
    <xf numFmtId="1" fontId="2" fillId="0" borderId="19" xfId="69" applyNumberFormat="1" applyFont="1" applyBorder="1" applyAlignment="1">
      <alignment horizontal="center" vertical="center"/>
      <protection/>
    </xf>
    <xf numFmtId="1" fontId="2" fillId="0" borderId="10" xfId="69" applyNumberFormat="1" applyFont="1" applyBorder="1" applyAlignment="1">
      <alignment horizontal="center" vertical="center"/>
      <protection/>
    </xf>
    <xf numFmtId="43" fontId="3" fillId="0" borderId="13" xfId="42" applyFont="1" applyFill="1" applyBorder="1" applyAlignment="1">
      <alignment horizontal="center" vertical="center" wrapText="1"/>
    </xf>
    <xf numFmtId="43" fontId="3" fillId="0" borderId="10" xfId="42" applyFont="1" applyFill="1" applyBorder="1" applyAlignment="1">
      <alignment horizontal="center" vertical="center" wrapText="1"/>
    </xf>
    <xf numFmtId="188" fontId="3" fillId="34" borderId="13" xfId="42" applyNumberFormat="1" applyFont="1" applyFill="1" applyBorder="1" applyAlignment="1">
      <alignment horizontal="center" vertical="center" wrapText="1"/>
    </xf>
    <xf numFmtId="188" fontId="3" fillId="34" borderId="10" xfId="42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มกราคม 6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เครื่องหมายจุลภาค 4" xfId="63"/>
    <cellStyle name="ปกติ 3" xfId="64"/>
    <cellStyle name="ปกติ 3 2" xfId="65"/>
    <cellStyle name="ปกติ 4" xfId="66"/>
    <cellStyle name="ปกติ_คงเหลือวัสดุไม่มีราคาศปป.30.09.53" xfId="67"/>
    <cellStyle name="ปกติ_คงเหลือวัสดุไม่มีราคาศปป.30.09.53_ธันวาคม 60" xfId="68"/>
    <cellStyle name="ปกติ_ฟอร์ม สทช.ใหม่_ธันวาคม 60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an\&#3651;&#3610;&#3648;&#3610;&#3636;&#3585;&#3611;&#3637;%20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วัสดุโรงงา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B344"/>
  <sheetViews>
    <sheetView tabSelected="1" view="pageBreakPreview" zoomScale="60" zoomScaleNormal="60" zoomScalePageLayoutView="0" workbookViewId="0" topLeftCell="A1">
      <pane xSplit="15" ySplit="7" topLeftCell="CT205" activePane="bottomRight" state="frozen"/>
      <selection pane="topLeft" activeCell="A1" sqref="A1"/>
      <selection pane="topRight" activeCell="R1" sqref="R1"/>
      <selection pane="bottomLeft" activeCell="A8" sqref="A8"/>
      <selection pane="bottomRight" activeCell="C238" sqref="C238"/>
    </sheetView>
  </sheetViews>
  <sheetFormatPr defaultColWidth="9.00390625" defaultRowHeight="24"/>
  <cols>
    <col min="1" max="1" width="5.625" style="0" bestFit="1" customWidth="1"/>
    <col min="2" max="2" width="10.25390625" style="0" customWidth="1"/>
    <col min="3" max="3" width="50.375" style="0" customWidth="1"/>
    <col min="4" max="4" width="7.75390625" style="0" bestFit="1" customWidth="1"/>
    <col min="5" max="5" width="13.625" style="88" customWidth="1"/>
    <col min="6" max="6" width="11.125" style="0" customWidth="1"/>
    <col min="7" max="7" width="10.25390625" style="0" customWidth="1"/>
    <col min="8" max="8" width="12.125" style="261" customWidth="1"/>
    <col min="9" max="9" width="10.50390625" style="0" customWidth="1"/>
    <col min="10" max="10" width="12.125" style="0" customWidth="1"/>
    <col min="11" max="11" width="12.00390625" style="261" customWidth="1"/>
    <col min="12" max="12" width="12.375" style="0" customWidth="1"/>
    <col min="13" max="13" width="13.625" style="0" customWidth="1"/>
    <col min="14" max="14" width="13.75390625" style="154" customWidth="1"/>
    <col min="15" max="15" width="15.75390625" style="0" bestFit="1" customWidth="1"/>
    <col min="16" max="17" width="12.625" style="0" customWidth="1"/>
    <col min="18" max="18" width="12.625" style="154" customWidth="1"/>
    <col min="19" max="52" width="12.625" style="0" customWidth="1"/>
    <col min="53" max="53" width="12.625" style="154" customWidth="1"/>
    <col min="54" max="61" width="12.625" style="0" customWidth="1"/>
    <col min="62" max="62" width="12.625" style="154" customWidth="1"/>
    <col min="63" max="67" width="12.625" style="0" customWidth="1"/>
    <col min="68" max="68" width="12.625" style="154" customWidth="1"/>
    <col min="69" max="76" width="12.625" style="0" customWidth="1"/>
    <col min="77" max="77" width="12.625" style="154" customWidth="1"/>
    <col min="78" max="79" width="12.625" style="0" customWidth="1"/>
    <col min="80" max="80" width="12.625" style="154" customWidth="1"/>
    <col min="81" max="82" width="12.625" style="0" customWidth="1"/>
    <col min="83" max="83" width="12.625" style="154" customWidth="1"/>
    <col min="84" max="94" width="12.625" style="0" customWidth="1"/>
    <col min="95" max="95" width="12.625" style="154" customWidth="1"/>
    <col min="96" max="97" width="12.625" style="0" customWidth="1"/>
    <col min="98" max="98" width="12.625" style="154" customWidth="1"/>
    <col min="99" max="99" width="10.50390625" style="0" customWidth="1"/>
    <col min="100" max="100" width="12.25390625" style="0" customWidth="1"/>
    <col min="101" max="101" width="11.125" style="154" customWidth="1"/>
    <col min="102" max="103" width="12.625" style="0" customWidth="1"/>
    <col min="104" max="104" width="12.625" style="154" customWidth="1"/>
    <col min="105" max="112" width="12.625" style="0" customWidth="1"/>
    <col min="113" max="113" width="12.625" style="154" customWidth="1"/>
    <col min="114" max="115" width="12.625" style="0" customWidth="1"/>
    <col min="116" max="116" width="12.625" style="154" customWidth="1"/>
    <col min="117" max="118" width="12.625" style="0" customWidth="1"/>
    <col min="119" max="119" width="12.625" style="154" customWidth="1"/>
    <col min="120" max="124" width="12.625" style="0" customWidth="1"/>
    <col min="125" max="125" width="12.625" style="154" customWidth="1"/>
    <col min="126" max="131" width="12.625" style="0" customWidth="1"/>
    <col min="132" max="132" width="12.625" style="9" customWidth="1"/>
    <col min="133" max="136" width="12.625" style="0" customWidth="1"/>
    <col min="137" max="137" width="12.25390625" style="154" customWidth="1"/>
    <col min="138" max="138" width="11.625" style="0" customWidth="1"/>
    <col min="139" max="151" width="12.625" style="0" customWidth="1"/>
    <col min="152" max="152" width="12.625" style="154" customWidth="1"/>
    <col min="153" max="157" width="12.625" style="0" customWidth="1"/>
    <col min="158" max="158" width="12.625" style="154" customWidth="1"/>
    <col min="159" max="161" width="12.625" style="0" customWidth="1"/>
    <col min="162" max="162" width="11.50390625" style="0" customWidth="1"/>
    <col min="163" max="163" width="12.625" style="0" customWidth="1"/>
    <col min="164" max="164" width="12.625" style="154" customWidth="1"/>
    <col min="165" max="166" width="12.625" style="0" customWidth="1"/>
    <col min="167" max="167" width="12.25390625" style="154" customWidth="1"/>
    <col min="168" max="168" width="11.125" style="0" customWidth="1"/>
    <col min="169" max="169" width="12.625" style="0" customWidth="1"/>
    <col min="170" max="170" width="12.625" style="154" customWidth="1"/>
    <col min="171" max="172" width="12.625" style="0" customWidth="1"/>
    <col min="173" max="173" width="12.625" style="154" customWidth="1"/>
    <col min="174" max="175" width="12.625" style="0" customWidth="1"/>
    <col min="176" max="176" width="12.625" style="154" customWidth="1"/>
    <col min="177" max="183" width="12.625" style="0" customWidth="1"/>
    <col min="184" max="184" width="112.50390625" style="0" bestFit="1" customWidth="1"/>
  </cols>
  <sheetData>
    <row r="1" spans="1:15" ht="21.75" customHeight="1">
      <c r="A1" s="324" t="s">
        <v>1778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</row>
    <row r="2" spans="1:15" ht="21.75" customHeight="1">
      <c r="A2" s="324" t="s">
        <v>120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</row>
    <row r="3" spans="1:9" ht="21.75" customHeight="1">
      <c r="A3" s="60"/>
      <c r="B3" s="60"/>
      <c r="C3" s="60"/>
      <c r="D3" s="60"/>
      <c r="E3" s="60"/>
      <c r="G3" s="61"/>
      <c r="H3" s="265"/>
      <c r="I3" s="61"/>
    </row>
    <row r="4" spans="1:184" ht="20.25" customHeight="1">
      <c r="A4" s="325" t="s">
        <v>0</v>
      </c>
      <c r="B4" s="326" t="s">
        <v>1</v>
      </c>
      <c r="C4" s="326" t="s">
        <v>2</v>
      </c>
      <c r="D4" s="327" t="s">
        <v>3</v>
      </c>
      <c r="E4" s="328" t="s">
        <v>4</v>
      </c>
      <c r="F4" s="329" t="s">
        <v>1398</v>
      </c>
      <c r="G4" s="329"/>
      <c r="H4" s="329"/>
      <c r="I4" s="329" t="s">
        <v>1466</v>
      </c>
      <c r="J4" s="329"/>
      <c r="K4" s="330" t="s">
        <v>1779</v>
      </c>
      <c r="L4" s="329" t="s">
        <v>1465</v>
      </c>
      <c r="M4" s="331" t="s">
        <v>1447</v>
      </c>
      <c r="N4" s="332"/>
      <c r="O4" s="333"/>
      <c r="P4" s="62"/>
      <c r="Q4" s="62"/>
      <c r="R4" s="289"/>
      <c r="S4" s="337" t="s">
        <v>5</v>
      </c>
      <c r="T4" s="337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9"/>
      <c r="AK4" s="340" t="s">
        <v>6</v>
      </c>
      <c r="AL4" s="341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9"/>
      <c r="BF4" s="340" t="s">
        <v>7</v>
      </c>
      <c r="BG4" s="341"/>
      <c r="BH4" s="338"/>
      <c r="BI4" s="338"/>
      <c r="BJ4" s="338"/>
      <c r="BK4" s="338"/>
      <c r="BL4" s="338"/>
      <c r="BM4" s="338"/>
      <c r="BN4" s="338"/>
      <c r="BO4" s="338"/>
      <c r="BP4" s="338"/>
      <c r="BQ4" s="339"/>
      <c r="BR4" s="340" t="s">
        <v>8</v>
      </c>
      <c r="BS4" s="341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338"/>
      <c r="DN4" s="338"/>
      <c r="DO4" s="338"/>
      <c r="DP4" s="338"/>
      <c r="DQ4" s="338"/>
      <c r="DR4" s="338"/>
      <c r="DS4" s="338"/>
      <c r="DT4" s="338"/>
      <c r="DU4" s="338"/>
      <c r="DV4" s="338"/>
      <c r="DW4" s="338"/>
      <c r="DX4" s="338"/>
      <c r="DY4" s="338"/>
      <c r="DZ4" s="338"/>
      <c r="EA4" s="338"/>
      <c r="EB4" s="338"/>
      <c r="EC4" s="338"/>
      <c r="ED4" s="338"/>
      <c r="EE4" s="338"/>
      <c r="EF4" s="338"/>
      <c r="EG4" s="338"/>
      <c r="EH4" s="338"/>
      <c r="EI4" s="338"/>
      <c r="EJ4" s="338"/>
      <c r="EK4" s="338"/>
      <c r="EL4" s="338"/>
      <c r="EM4" s="338"/>
      <c r="EN4" s="338"/>
      <c r="EO4" s="338"/>
      <c r="EP4" s="338"/>
      <c r="EQ4" s="338"/>
      <c r="ER4" s="338"/>
      <c r="ES4" s="338"/>
      <c r="ET4" s="338"/>
      <c r="EU4" s="338"/>
      <c r="EV4" s="338"/>
      <c r="EW4" s="338"/>
      <c r="EX4" s="338"/>
      <c r="EY4" s="338"/>
      <c r="EZ4" s="338"/>
      <c r="FA4" s="338"/>
      <c r="FB4" s="338"/>
      <c r="FC4" s="338"/>
      <c r="FD4" s="338"/>
      <c r="FE4" s="338"/>
      <c r="FF4" s="338"/>
      <c r="FG4" s="338"/>
      <c r="FH4" s="338"/>
      <c r="FI4" s="338"/>
      <c r="FJ4" s="338"/>
      <c r="FK4" s="338"/>
      <c r="FL4" s="338"/>
      <c r="FM4" s="338"/>
      <c r="FN4" s="338"/>
      <c r="FO4" s="338"/>
      <c r="FP4" s="338"/>
      <c r="FQ4" s="338"/>
      <c r="FR4" s="338"/>
      <c r="FS4" s="338"/>
      <c r="FT4" s="338"/>
      <c r="FU4" s="338"/>
      <c r="FV4" s="338"/>
      <c r="FW4" s="338"/>
      <c r="FX4" s="338"/>
      <c r="FY4" s="338"/>
      <c r="FZ4" s="338"/>
      <c r="GA4" s="339"/>
      <c r="GB4" s="345" t="s">
        <v>1908</v>
      </c>
    </row>
    <row r="5" spans="1:184" ht="61.5" customHeight="1">
      <c r="A5" s="325"/>
      <c r="B5" s="326"/>
      <c r="C5" s="326"/>
      <c r="D5" s="327"/>
      <c r="E5" s="328"/>
      <c r="F5" s="329"/>
      <c r="G5" s="329"/>
      <c r="H5" s="329"/>
      <c r="I5" s="329"/>
      <c r="J5" s="329"/>
      <c r="K5" s="330"/>
      <c r="L5" s="329"/>
      <c r="M5" s="334"/>
      <c r="N5" s="335"/>
      <c r="O5" s="336"/>
      <c r="P5" s="350" t="s">
        <v>1770</v>
      </c>
      <c r="Q5" s="350"/>
      <c r="R5" s="350"/>
      <c r="S5" s="337" t="s">
        <v>9</v>
      </c>
      <c r="T5" s="337"/>
      <c r="U5" s="351"/>
      <c r="V5" s="342" t="s">
        <v>10</v>
      </c>
      <c r="W5" s="343"/>
      <c r="X5" s="344"/>
      <c r="Y5" s="352" t="s">
        <v>11</v>
      </c>
      <c r="Z5" s="353"/>
      <c r="AA5" s="354"/>
      <c r="AB5" s="352" t="s">
        <v>12</v>
      </c>
      <c r="AC5" s="353"/>
      <c r="AD5" s="354"/>
      <c r="AE5" s="352" t="s">
        <v>13</v>
      </c>
      <c r="AF5" s="353"/>
      <c r="AG5" s="354"/>
      <c r="AH5" s="352" t="s">
        <v>14</v>
      </c>
      <c r="AI5" s="353"/>
      <c r="AJ5" s="354"/>
      <c r="AK5" s="342" t="s">
        <v>15</v>
      </c>
      <c r="AL5" s="343"/>
      <c r="AM5" s="344"/>
      <c r="AN5" s="342" t="s">
        <v>16</v>
      </c>
      <c r="AO5" s="343"/>
      <c r="AP5" s="344"/>
      <c r="AQ5" s="342" t="s">
        <v>17</v>
      </c>
      <c r="AR5" s="343"/>
      <c r="AS5" s="344"/>
      <c r="AT5" s="342" t="s">
        <v>18</v>
      </c>
      <c r="AU5" s="343"/>
      <c r="AV5" s="344"/>
      <c r="AW5" s="342" t="s">
        <v>19</v>
      </c>
      <c r="AX5" s="343"/>
      <c r="AY5" s="344"/>
      <c r="AZ5" s="342" t="s">
        <v>20</v>
      </c>
      <c r="BA5" s="343"/>
      <c r="BB5" s="344"/>
      <c r="BC5" s="342" t="s">
        <v>21</v>
      </c>
      <c r="BD5" s="343"/>
      <c r="BE5" s="344"/>
      <c r="BF5" s="342" t="s">
        <v>22</v>
      </c>
      <c r="BG5" s="343"/>
      <c r="BH5" s="344"/>
      <c r="BI5" s="342" t="s">
        <v>23</v>
      </c>
      <c r="BJ5" s="343"/>
      <c r="BK5" s="344"/>
      <c r="BL5" s="342" t="s">
        <v>24</v>
      </c>
      <c r="BM5" s="343"/>
      <c r="BN5" s="344"/>
      <c r="BO5" s="342" t="s">
        <v>25</v>
      </c>
      <c r="BP5" s="343"/>
      <c r="BQ5" s="344"/>
      <c r="BR5" s="342" t="s">
        <v>26</v>
      </c>
      <c r="BS5" s="343"/>
      <c r="BT5" s="344"/>
      <c r="BU5" s="342" t="s">
        <v>1769</v>
      </c>
      <c r="BV5" s="343"/>
      <c r="BW5" s="344"/>
      <c r="BX5" s="342" t="s">
        <v>27</v>
      </c>
      <c r="BY5" s="343"/>
      <c r="BZ5" s="344"/>
      <c r="CA5" s="342" t="s">
        <v>28</v>
      </c>
      <c r="CB5" s="343"/>
      <c r="CC5" s="344"/>
      <c r="CD5" s="342" t="s">
        <v>29</v>
      </c>
      <c r="CE5" s="343"/>
      <c r="CF5" s="344"/>
      <c r="CG5" s="342" t="s">
        <v>30</v>
      </c>
      <c r="CH5" s="343"/>
      <c r="CI5" s="344"/>
      <c r="CJ5" s="342" t="s">
        <v>31</v>
      </c>
      <c r="CK5" s="343"/>
      <c r="CL5" s="344"/>
      <c r="CM5" s="342" t="s">
        <v>1621</v>
      </c>
      <c r="CN5" s="343"/>
      <c r="CO5" s="344"/>
      <c r="CP5" s="342" t="s">
        <v>32</v>
      </c>
      <c r="CQ5" s="343"/>
      <c r="CR5" s="344"/>
      <c r="CS5" s="342" t="s">
        <v>33</v>
      </c>
      <c r="CT5" s="343"/>
      <c r="CU5" s="344"/>
      <c r="CV5" s="342" t="s">
        <v>34</v>
      </c>
      <c r="CW5" s="343"/>
      <c r="CX5" s="344"/>
      <c r="CY5" s="342" t="s">
        <v>35</v>
      </c>
      <c r="CZ5" s="343"/>
      <c r="DA5" s="344"/>
      <c r="DB5" s="342" t="s">
        <v>36</v>
      </c>
      <c r="DC5" s="343"/>
      <c r="DD5" s="344"/>
      <c r="DE5" s="342" t="s">
        <v>1620</v>
      </c>
      <c r="DF5" s="343"/>
      <c r="DG5" s="344"/>
      <c r="DH5" s="347" t="s">
        <v>37</v>
      </c>
      <c r="DI5" s="348"/>
      <c r="DJ5" s="349"/>
      <c r="DK5" s="347" t="s">
        <v>38</v>
      </c>
      <c r="DL5" s="348"/>
      <c r="DM5" s="349"/>
      <c r="DN5" s="342" t="s">
        <v>39</v>
      </c>
      <c r="DO5" s="343"/>
      <c r="DP5" s="344"/>
      <c r="DQ5" s="342" t="s">
        <v>40</v>
      </c>
      <c r="DR5" s="343"/>
      <c r="DS5" s="344"/>
      <c r="DT5" s="342" t="s">
        <v>41</v>
      </c>
      <c r="DU5" s="343"/>
      <c r="DV5" s="344"/>
      <c r="DW5" s="342" t="s">
        <v>42</v>
      </c>
      <c r="DX5" s="343"/>
      <c r="DY5" s="344"/>
      <c r="DZ5" s="342" t="s">
        <v>43</v>
      </c>
      <c r="EA5" s="343"/>
      <c r="EB5" s="344"/>
      <c r="EC5" s="342" t="s">
        <v>44</v>
      </c>
      <c r="ED5" s="343"/>
      <c r="EE5" s="344"/>
      <c r="EF5" s="342" t="s">
        <v>45</v>
      </c>
      <c r="EG5" s="343"/>
      <c r="EH5" s="344"/>
      <c r="EI5" s="342" t="s">
        <v>46</v>
      </c>
      <c r="EJ5" s="343"/>
      <c r="EK5" s="344"/>
      <c r="EL5" s="342" t="s">
        <v>47</v>
      </c>
      <c r="EM5" s="343"/>
      <c r="EN5" s="344"/>
      <c r="EO5" s="342" t="s">
        <v>48</v>
      </c>
      <c r="EP5" s="343"/>
      <c r="EQ5" s="344"/>
      <c r="ER5" s="342" t="s">
        <v>49</v>
      </c>
      <c r="ES5" s="343"/>
      <c r="ET5" s="344"/>
      <c r="EU5" s="342" t="s">
        <v>50</v>
      </c>
      <c r="EV5" s="343"/>
      <c r="EW5" s="344"/>
      <c r="EX5" s="342" t="s">
        <v>51</v>
      </c>
      <c r="EY5" s="343"/>
      <c r="EZ5" s="344"/>
      <c r="FA5" s="342" t="s">
        <v>52</v>
      </c>
      <c r="FB5" s="343"/>
      <c r="FC5" s="344"/>
      <c r="FD5" s="342" t="s">
        <v>53</v>
      </c>
      <c r="FE5" s="343"/>
      <c r="FF5" s="344"/>
      <c r="FG5" s="342" t="s">
        <v>54</v>
      </c>
      <c r="FH5" s="343"/>
      <c r="FI5" s="344"/>
      <c r="FJ5" s="342" t="s">
        <v>55</v>
      </c>
      <c r="FK5" s="343"/>
      <c r="FL5" s="344"/>
      <c r="FM5" s="342" t="s">
        <v>56</v>
      </c>
      <c r="FN5" s="343"/>
      <c r="FO5" s="344"/>
      <c r="FP5" s="342" t="s">
        <v>57</v>
      </c>
      <c r="FQ5" s="343"/>
      <c r="FR5" s="344"/>
      <c r="FS5" s="342" t="s">
        <v>58</v>
      </c>
      <c r="FT5" s="343"/>
      <c r="FU5" s="344"/>
      <c r="FV5" s="342" t="s">
        <v>59</v>
      </c>
      <c r="FW5" s="343"/>
      <c r="FX5" s="344"/>
      <c r="FY5" s="342" t="s">
        <v>60</v>
      </c>
      <c r="FZ5" s="343"/>
      <c r="GA5" s="344"/>
      <c r="GB5" s="346"/>
    </row>
    <row r="6" spans="1:184" ht="21.75" customHeight="1">
      <c r="A6" s="325"/>
      <c r="B6" s="326"/>
      <c r="C6" s="326"/>
      <c r="D6" s="327"/>
      <c r="E6" s="328"/>
      <c r="F6" s="363" t="s">
        <v>1993</v>
      </c>
      <c r="G6" s="363" t="s">
        <v>1780</v>
      </c>
      <c r="H6" s="330" t="s">
        <v>1781</v>
      </c>
      <c r="I6" s="364" t="s">
        <v>1782</v>
      </c>
      <c r="J6" s="363" t="s">
        <v>1783</v>
      </c>
      <c r="K6" s="330"/>
      <c r="L6" s="363" t="s">
        <v>1784</v>
      </c>
      <c r="M6" s="363" t="s">
        <v>1785</v>
      </c>
      <c r="N6" s="365" t="s">
        <v>1994</v>
      </c>
      <c r="O6" s="366" t="s">
        <v>61</v>
      </c>
      <c r="P6" s="355" t="s">
        <v>1397</v>
      </c>
      <c r="Q6" s="357" t="s">
        <v>1786</v>
      </c>
      <c r="R6" s="359" t="s">
        <v>62</v>
      </c>
      <c r="S6" s="355" t="s">
        <v>1397</v>
      </c>
      <c r="T6" s="357" t="s">
        <v>1786</v>
      </c>
      <c r="U6" s="361" t="s">
        <v>62</v>
      </c>
      <c r="V6" s="357" t="s">
        <v>1397</v>
      </c>
      <c r="W6" s="357" t="s">
        <v>1786</v>
      </c>
      <c r="X6" s="361" t="s">
        <v>62</v>
      </c>
      <c r="Y6" s="357" t="s">
        <v>1397</v>
      </c>
      <c r="Z6" s="357" t="s">
        <v>1786</v>
      </c>
      <c r="AA6" s="361" t="s">
        <v>62</v>
      </c>
      <c r="AB6" s="357" t="s">
        <v>1397</v>
      </c>
      <c r="AC6" s="357" t="s">
        <v>1786</v>
      </c>
      <c r="AD6" s="361" t="s">
        <v>62</v>
      </c>
      <c r="AE6" s="357" t="s">
        <v>1397</v>
      </c>
      <c r="AF6" s="357" t="s">
        <v>1786</v>
      </c>
      <c r="AG6" s="361" t="s">
        <v>62</v>
      </c>
      <c r="AH6" s="357" t="s">
        <v>1397</v>
      </c>
      <c r="AI6" s="357" t="s">
        <v>1786</v>
      </c>
      <c r="AJ6" s="361" t="s">
        <v>62</v>
      </c>
      <c r="AK6" s="357" t="s">
        <v>1397</v>
      </c>
      <c r="AL6" s="357" t="s">
        <v>1786</v>
      </c>
      <c r="AM6" s="361" t="s">
        <v>62</v>
      </c>
      <c r="AN6" s="357" t="s">
        <v>1397</v>
      </c>
      <c r="AO6" s="357" t="s">
        <v>1786</v>
      </c>
      <c r="AP6" s="361" t="s">
        <v>62</v>
      </c>
      <c r="AQ6" s="357" t="s">
        <v>1397</v>
      </c>
      <c r="AR6" s="357" t="s">
        <v>1786</v>
      </c>
      <c r="AS6" s="361" t="s">
        <v>62</v>
      </c>
      <c r="AT6" s="357" t="s">
        <v>1397</v>
      </c>
      <c r="AU6" s="357" t="s">
        <v>1786</v>
      </c>
      <c r="AV6" s="361" t="s">
        <v>62</v>
      </c>
      <c r="AW6" s="357" t="s">
        <v>1397</v>
      </c>
      <c r="AX6" s="357" t="s">
        <v>1786</v>
      </c>
      <c r="AY6" s="361" t="s">
        <v>62</v>
      </c>
      <c r="AZ6" s="357" t="s">
        <v>1397</v>
      </c>
      <c r="BA6" s="367" t="s">
        <v>1786</v>
      </c>
      <c r="BB6" s="361" t="s">
        <v>62</v>
      </c>
      <c r="BC6" s="357" t="s">
        <v>1397</v>
      </c>
      <c r="BD6" s="357" t="s">
        <v>1786</v>
      </c>
      <c r="BE6" s="361" t="s">
        <v>62</v>
      </c>
      <c r="BF6" s="357" t="s">
        <v>1397</v>
      </c>
      <c r="BG6" s="357" t="s">
        <v>1786</v>
      </c>
      <c r="BH6" s="361" t="s">
        <v>62</v>
      </c>
      <c r="BI6" s="357" t="s">
        <v>1397</v>
      </c>
      <c r="BJ6" s="367" t="s">
        <v>1786</v>
      </c>
      <c r="BK6" s="361" t="s">
        <v>62</v>
      </c>
      <c r="BL6" s="357" t="s">
        <v>1397</v>
      </c>
      <c r="BM6" s="357" t="s">
        <v>1786</v>
      </c>
      <c r="BN6" s="361" t="s">
        <v>62</v>
      </c>
      <c r="BO6" s="357" t="s">
        <v>1397</v>
      </c>
      <c r="BP6" s="367" t="s">
        <v>1786</v>
      </c>
      <c r="BQ6" s="361" t="s">
        <v>62</v>
      </c>
      <c r="BR6" s="357" t="s">
        <v>1397</v>
      </c>
      <c r="BS6" s="357" t="s">
        <v>1786</v>
      </c>
      <c r="BT6" s="361" t="s">
        <v>62</v>
      </c>
      <c r="BU6" s="300"/>
      <c r="BV6" s="357" t="s">
        <v>1786</v>
      </c>
      <c r="BW6" s="300"/>
      <c r="BX6" s="357" t="s">
        <v>1397</v>
      </c>
      <c r="BY6" s="367" t="s">
        <v>1786</v>
      </c>
      <c r="BZ6" s="361" t="s">
        <v>62</v>
      </c>
      <c r="CA6" s="357" t="s">
        <v>1397</v>
      </c>
      <c r="CB6" s="367" t="s">
        <v>1786</v>
      </c>
      <c r="CC6" s="361" t="s">
        <v>62</v>
      </c>
      <c r="CD6" s="357" t="s">
        <v>1397</v>
      </c>
      <c r="CE6" s="367" t="s">
        <v>1786</v>
      </c>
      <c r="CF6" s="361" t="s">
        <v>62</v>
      </c>
      <c r="CG6" s="357" t="s">
        <v>1397</v>
      </c>
      <c r="CH6" s="357" t="s">
        <v>1786</v>
      </c>
      <c r="CI6" s="361" t="s">
        <v>62</v>
      </c>
      <c r="CJ6" s="357" t="s">
        <v>1397</v>
      </c>
      <c r="CK6" s="357" t="s">
        <v>1786</v>
      </c>
      <c r="CL6" s="361" t="s">
        <v>62</v>
      </c>
      <c r="CM6" s="357" t="s">
        <v>1397</v>
      </c>
      <c r="CN6" s="357" t="s">
        <v>1786</v>
      </c>
      <c r="CO6" s="361" t="s">
        <v>62</v>
      </c>
      <c r="CP6" s="357" t="s">
        <v>1397</v>
      </c>
      <c r="CQ6" s="367" t="s">
        <v>1786</v>
      </c>
      <c r="CR6" s="361" t="s">
        <v>62</v>
      </c>
      <c r="CS6" s="357" t="s">
        <v>1397</v>
      </c>
      <c r="CT6" s="367" t="s">
        <v>1786</v>
      </c>
      <c r="CU6" s="361" t="s">
        <v>62</v>
      </c>
      <c r="CV6" s="357" t="s">
        <v>1397</v>
      </c>
      <c r="CW6" s="367" t="s">
        <v>1786</v>
      </c>
      <c r="CX6" s="361" t="s">
        <v>62</v>
      </c>
      <c r="CY6" s="357" t="s">
        <v>1397</v>
      </c>
      <c r="CZ6" s="367" t="s">
        <v>1786</v>
      </c>
      <c r="DA6" s="361" t="s">
        <v>62</v>
      </c>
      <c r="DB6" s="357" t="s">
        <v>1397</v>
      </c>
      <c r="DC6" s="357" t="s">
        <v>1786</v>
      </c>
      <c r="DD6" s="361" t="s">
        <v>62</v>
      </c>
      <c r="DE6" s="300"/>
      <c r="DF6" s="357" t="s">
        <v>1786</v>
      </c>
      <c r="DG6" s="300"/>
      <c r="DH6" s="357" t="s">
        <v>1397</v>
      </c>
      <c r="DI6" s="367" t="s">
        <v>1786</v>
      </c>
      <c r="DJ6" s="361" t="s">
        <v>62</v>
      </c>
      <c r="DK6" s="357" t="s">
        <v>1397</v>
      </c>
      <c r="DL6" s="367" t="s">
        <v>1786</v>
      </c>
      <c r="DM6" s="361" t="s">
        <v>62</v>
      </c>
      <c r="DN6" s="357" t="s">
        <v>1397</v>
      </c>
      <c r="DO6" s="367" t="s">
        <v>1786</v>
      </c>
      <c r="DP6" s="361" t="s">
        <v>62</v>
      </c>
      <c r="DQ6" s="357" t="s">
        <v>1397</v>
      </c>
      <c r="DR6" s="367" t="s">
        <v>1786</v>
      </c>
      <c r="DS6" s="361" t="s">
        <v>62</v>
      </c>
      <c r="DT6" s="357" t="s">
        <v>1397</v>
      </c>
      <c r="DU6" s="367" t="s">
        <v>1786</v>
      </c>
      <c r="DV6" s="361" t="s">
        <v>62</v>
      </c>
      <c r="DW6" s="357" t="s">
        <v>1397</v>
      </c>
      <c r="DX6" s="357" t="s">
        <v>1786</v>
      </c>
      <c r="DY6" s="361" t="s">
        <v>62</v>
      </c>
      <c r="DZ6" s="357" t="s">
        <v>1397</v>
      </c>
      <c r="EA6" s="357" t="s">
        <v>1786</v>
      </c>
      <c r="EB6" s="369" t="s">
        <v>62</v>
      </c>
      <c r="EC6" s="357" t="s">
        <v>1397</v>
      </c>
      <c r="ED6" s="367" t="s">
        <v>1786</v>
      </c>
      <c r="EE6" s="361" t="s">
        <v>62</v>
      </c>
      <c r="EF6" s="357" t="s">
        <v>1397</v>
      </c>
      <c r="EG6" s="367" t="s">
        <v>1786</v>
      </c>
      <c r="EH6" s="361" t="s">
        <v>62</v>
      </c>
      <c r="EI6" s="357" t="s">
        <v>1397</v>
      </c>
      <c r="EJ6" s="357" t="s">
        <v>1786</v>
      </c>
      <c r="EK6" s="361" t="s">
        <v>62</v>
      </c>
      <c r="EL6" s="357" t="s">
        <v>1397</v>
      </c>
      <c r="EM6" s="357" t="s">
        <v>1786</v>
      </c>
      <c r="EN6" s="361" t="s">
        <v>62</v>
      </c>
      <c r="EO6" s="357" t="s">
        <v>1397</v>
      </c>
      <c r="EP6" s="357" t="s">
        <v>1786</v>
      </c>
      <c r="EQ6" s="361" t="s">
        <v>62</v>
      </c>
      <c r="ER6" s="357" t="s">
        <v>1397</v>
      </c>
      <c r="ES6" s="357" t="s">
        <v>1786</v>
      </c>
      <c r="ET6" s="361" t="s">
        <v>62</v>
      </c>
      <c r="EU6" s="357" t="s">
        <v>1397</v>
      </c>
      <c r="EV6" s="367" t="s">
        <v>1786</v>
      </c>
      <c r="EW6" s="361" t="s">
        <v>62</v>
      </c>
      <c r="EX6" s="357" t="s">
        <v>1397</v>
      </c>
      <c r="EY6" s="357" t="s">
        <v>1786</v>
      </c>
      <c r="EZ6" s="361" t="s">
        <v>62</v>
      </c>
      <c r="FA6" s="357" t="s">
        <v>1397</v>
      </c>
      <c r="FB6" s="367" t="s">
        <v>1786</v>
      </c>
      <c r="FC6" s="361" t="s">
        <v>62</v>
      </c>
      <c r="FD6" s="357" t="s">
        <v>1397</v>
      </c>
      <c r="FE6" s="367" t="s">
        <v>1786</v>
      </c>
      <c r="FF6" s="361" t="s">
        <v>62</v>
      </c>
      <c r="FG6" s="357" t="s">
        <v>1397</v>
      </c>
      <c r="FH6" s="367" t="s">
        <v>1786</v>
      </c>
      <c r="FI6" s="361" t="s">
        <v>62</v>
      </c>
      <c r="FJ6" s="357" t="s">
        <v>1397</v>
      </c>
      <c r="FK6" s="367" t="s">
        <v>1786</v>
      </c>
      <c r="FL6" s="361" t="s">
        <v>62</v>
      </c>
      <c r="FM6" s="357" t="s">
        <v>1397</v>
      </c>
      <c r="FN6" s="367" t="s">
        <v>1786</v>
      </c>
      <c r="FO6" s="361" t="s">
        <v>62</v>
      </c>
      <c r="FP6" s="357" t="s">
        <v>1397</v>
      </c>
      <c r="FQ6" s="367" t="s">
        <v>1786</v>
      </c>
      <c r="FR6" s="361" t="s">
        <v>62</v>
      </c>
      <c r="FS6" s="357" t="s">
        <v>1397</v>
      </c>
      <c r="FT6" s="367" t="s">
        <v>1786</v>
      </c>
      <c r="FU6" s="361" t="s">
        <v>62</v>
      </c>
      <c r="FV6" s="357" t="s">
        <v>1397</v>
      </c>
      <c r="FW6" s="357" t="s">
        <v>1786</v>
      </c>
      <c r="FX6" s="361" t="s">
        <v>62</v>
      </c>
      <c r="FY6" s="357" t="s">
        <v>1397</v>
      </c>
      <c r="FZ6" s="357" t="s">
        <v>1786</v>
      </c>
      <c r="GA6" s="361" t="s">
        <v>62</v>
      </c>
      <c r="GB6" s="346"/>
    </row>
    <row r="7" spans="1:184" ht="81.75" customHeight="1">
      <c r="A7" s="325"/>
      <c r="B7" s="326"/>
      <c r="C7" s="326"/>
      <c r="D7" s="327"/>
      <c r="E7" s="328"/>
      <c r="F7" s="363"/>
      <c r="G7" s="363"/>
      <c r="H7" s="330"/>
      <c r="I7" s="364"/>
      <c r="J7" s="363"/>
      <c r="K7" s="330"/>
      <c r="L7" s="363"/>
      <c r="M7" s="363"/>
      <c r="N7" s="365"/>
      <c r="O7" s="366"/>
      <c r="P7" s="356"/>
      <c r="Q7" s="358"/>
      <c r="R7" s="360"/>
      <c r="S7" s="356"/>
      <c r="T7" s="358"/>
      <c r="U7" s="362"/>
      <c r="V7" s="358"/>
      <c r="W7" s="358"/>
      <c r="X7" s="362"/>
      <c r="Y7" s="358"/>
      <c r="Z7" s="358"/>
      <c r="AA7" s="362"/>
      <c r="AB7" s="358"/>
      <c r="AC7" s="358"/>
      <c r="AD7" s="362"/>
      <c r="AE7" s="358"/>
      <c r="AF7" s="358"/>
      <c r="AG7" s="362"/>
      <c r="AH7" s="358"/>
      <c r="AI7" s="358"/>
      <c r="AJ7" s="362"/>
      <c r="AK7" s="358"/>
      <c r="AL7" s="358"/>
      <c r="AM7" s="362"/>
      <c r="AN7" s="358"/>
      <c r="AO7" s="358"/>
      <c r="AP7" s="362"/>
      <c r="AQ7" s="358"/>
      <c r="AR7" s="358"/>
      <c r="AS7" s="362"/>
      <c r="AT7" s="358"/>
      <c r="AU7" s="358"/>
      <c r="AV7" s="362"/>
      <c r="AW7" s="358"/>
      <c r="AX7" s="358"/>
      <c r="AY7" s="362"/>
      <c r="AZ7" s="358"/>
      <c r="BA7" s="368"/>
      <c r="BB7" s="362"/>
      <c r="BC7" s="358"/>
      <c r="BD7" s="358"/>
      <c r="BE7" s="362"/>
      <c r="BF7" s="358"/>
      <c r="BG7" s="358"/>
      <c r="BH7" s="362"/>
      <c r="BI7" s="358"/>
      <c r="BJ7" s="368"/>
      <c r="BK7" s="362"/>
      <c r="BL7" s="358"/>
      <c r="BM7" s="358"/>
      <c r="BN7" s="362"/>
      <c r="BO7" s="358"/>
      <c r="BP7" s="368"/>
      <c r="BQ7" s="362"/>
      <c r="BR7" s="358"/>
      <c r="BS7" s="358"/>
      <c r="BT7" s="362"/>
      <c r="BU7" s="41" t="s">
        <v>1397</v>
      </c>
      <c r="BV7" s="358"/>
      <c r="BW7" s="41" t="s">
        <v>1596</v>
      </c>
      <c r="BX7" s="358"/>
      <c r="BY7" s="368"/>
      <c r="BZ7" s="362"/>
      <c r="CA7" s="358"/>
      <c r="CB7" s="368"/>
      <c r="CC7" s="362"/>
      <c r="CD7" s="358"/>
      <c r="CE7" s="368"/>
      <c r="CF7" s="362"/>
      <c r="CG7" s="358"/>
      <c r="CH7" s="358"/>
      <c r="CI7" s="362"/>
      <c r="CJ7" s="358"/>
      <c r="CK7" s="358"/>
      <c r="CL7" s="362"/>
      <c r="CM7" s="358"/>
      <c r="CN7" s="358"/>
      <c r="CO7" s="362"/>
      <c r="CP7" s="358"/>
      <c r="CQ7" s="368"/>
      <c r="CR7" s="362"/>
      <c r="CS7" s="358"/>
      <c r="CT7" s="368"/>
      <c r="CU7" s="362"/>
      <c r="CV7" s="358"/>
      <c r="CW7" s="368"/>
      <c r="CX7" s="362"/>
      <c r="CY7" s="358"/>
      <c r="CZ7" s="368"/>
      <c r="DA7" s="362"/>
      <c r="DB7" s="358"/>
      <c r="DC7" s="358"/>
      <c r="DD7" s="362"/>
      <c r="DE7" s="41" t="s">
        <v>1397</v>
      </c>
      <c r="DF7" s="358"/>
      <c r="DG7" s="41" t="s">
        <v>62</v>
      </c>
      <c r="DH7" s="358"/>
      <c r="DI7" s="368"/>
      <c r="DJ7" s="362"/>
      <c r="DK7" s="358"/>
      <c r="DL7" s="368"/>
      <c r="DM7" s="362"/>
      <c r="DN7" s="358"/>
      <c r="DO7" s="368"/>
      <c r="DP7" s="362"/>
      <c r="DQ7" s="358"/>
      <c r="DR7" s="368"/>
      <c r="DS7" s="362"/>
      <c r="DT7" s="358"/>
      <c r="DU7" s="368"/>
      <c r="DV7" s="362"/>
      <c r="DW7" s="358"/>
      <c r="DX7" s="358"/>
      <c r="DY7" s="362"/>
      <c r="DZ7" s="358"/>
      <c r="EA7" s="358"/>
      <c r="EB7" s="370"/>
      <c r="EC7" s="358"/>
      <c r="ED7" s="368"/>
      <c r="EE7" s="362"/>
      <c r="EF7" s="358"/>
      <c r="EG7" s="368"/>
      <c r="EH7" s="362"/>
      <c r="EI7" s="358"/>
      <c r="EJ7" s="358"/>
      <c r="EK7" s="362"/>
      <c r="EL7" s="358"/>
      <c r="EM7" s="358"/>
      <c r="EN7" s="362"/>
      <c r="EO7" s="358"/>
      <c r="EP7" s="358"/>
      <c r="EQ7" s="362"/>
      <c r="ER7" s="358"/>
      <c r="ES7" s="358"/>
      <c r="ET7" s="362"/>
      <c r="EU7" s="358"/>
      <c r="EV7" s="368"/>
      <c r="EW7" s="362"/>
      <c r="EX7" s="358"/>
      <c r="EY7" s="358"/>
      <c r="EZ7" s="362"/>
      <c r="FA7" s="358"/>
      <c r="FB7" s="368"/>
      <c r="FC7" s="362"/>
      <c r="FD7" s="358"/>
      <c r="FE7" s="368"/>
      <c r="FF7" s="362"/>
      <c r="FG7" s="358"/>
      <c r="FH7" s="368"/>
      <c r="FI7" s="362"/>
      <c r="FJ7" s="358"/>
      <c r="FK7" s="368"/>
      <c r="FL7" s="362"/>
      <c r="FM7" s="358"/>
      <c r="FN7" s="368"/>
      <c r="FO7" s="362"/>
      <c r="FP7" s="358"/>
      <c r="FQ7" s="368"/>
      <c r="FR7" s="362"/>
      <c r="FS7" s="358"/>
      <c r="FT7" s="368"/>
      <c r="FU7" s="362"/>
      <c r="FV7" s="358"/>
      <c r="FW7" s="358"/>
      <c r="FX7" s="362"/>
      <c r="FY7" s="358"/>
      <c r="FZ7" s="358"/>
      <c r="GA7" s="362"/>
      <c r="GB7" s="346"/>
    </row>
    <row r="8" spans="1:184" s="3" customFormat="1" ht="21" customHeight="1">
      <c r="A8" s="15">
        <v>1</v>
      </c>
      <c r="B8" s="63" t="s">
        <v>121</v>
      </c>
      <c r="C8" s="17" t="s">
        <v>122</v>
      </c>
      <c r="D8" s="301" t="s">
        <v>123</v>
      </c>
      <c r="E8" s="42">
        <v>6045.5</v>
      </c>
      <c r="F8" s="18"/>
      <c r="G8" s="18"/>
      <c r="H8" s="266">
        <f>F8+G8</f>
        <v>0</v>
      </c>
      <c r="I8" s="64">
        <f>P8+S8+V8+AB8+Y8+AE8+AH8+AK8+AN8+AQ8+AT8+AW8+AZ8+BC8+BF8+BI8+BL8+BO8+BR8+BU8+BX8+CA8+CD8+CG8+CJ8+CM8+CP8+CS8+CV8+CY8+DB8+DE8+DH8+DK8+DN8+DQ8+DT8+DW8+DZ8+EC8+EF8+EI8+EL8+EO8+ER8+EU8+EX8+FA8+FD8+FG8+FJ8+FM8+FP8+FS8+FV8+FY8</f>
        <v>0</v>
      </c>
      <c r="J8" s="8">
        <f>Q8+T8+W8+Z8+AC8+AF8+AI8+AL8+AO8+AR8+AU8+AX8+BA8+BD8+BG8+BJ8+BM8+BP8+BS8+BV8+BY8+CB8+CE8+CH8+CK8+CN8+CQ8+CT8+CW8+CZ8+DC8+DF8+DI8+DL8+DO8+DR8+DU8+DX8+EA8+ED8+EG8+EJ8+EM8+EP8+ES8+EV8+EY8+FB8+FE8+FH8+FK8+FN8+FQ8+FT8+FW8+FZ8</f>
        <v>0</v>
      </c>
      <c r="K8" s="262">
        <f>I8+J8</f>
        <v>0</v>
      </c>
      <c r="L8" s="8">
        <f>R8+U8+X8+AA8+AD8+AG8+AJ8+AM8+AP8+AS8+AV8+AY8+BB8+BE8+BH8+BK8+BN8+BQ8+BT8+BZ8+CC8+CF8+CI8+CL8+CR8+CU8+CX8+DA8+DD8+DJ8+DM8+DP8+DS8+DV8+DY8+EB8+EE8+EH8+EK8+EN8+EQ8+ET8+EW8+EZ8+FC8+FF8+FI8+FL8+FO8+FR8+FU8+FX8+GA8+BW8+CO8+DG8</f>
        <v>0</v>
      </c>
      <c r="M8" s="8">
        <f>+L8*1.3</f>
        <v>0</v>
      </c>
      <c r="N8" s="187">
        <f>+L8-K8-H8</f>
        <v>0</v>
      </c>
      <c r="O8" s="8">
        <f>E8*N8</f>
        <v>0</v>
      </c>
      <c r="P8" s="14"/>
      <c r="Q8" s="14"/>
      <c r="R8" s="290"/>
      <c r="S8" s="65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164"/>
      <c r="BB8" s="6"/>
      <c r="BC8" s="6"/>
      <c r="BD8" s="6"/>
      <c r="BE8" s="6"/>
      <c r="BF8" s="6"/>
      <c r="BG8" s="6"/>
      <c r="BH8" s="6"/>
      <c r="BI8" s="6"/>
      <c r="BJ8" s="164"/>
      <c r="BK8" s="6"/>
      <c r="BL8" s="6"/>
      <c r="BM8" s="6"/>
      <c r="BN8" s="6"/>
      <c r="BO8" s="6"/>
      <c r="BP8" s="164"/>
      <c r="BQ8" s="6"/>
      <c r="BR8" s="6"/>
      <c r="BS8" s="6"/>
      <c r="BT8" s="6"/>
      <c r="BU8" s="6"/>
      <c r="BV8" s="6"/>
      <c r="BW8" s="6"/>
      <c r="BX8" s="6"/>
      <c r="BY8" s="164"/>
      <c r="BZ8" s="6"/>
      <c r="CA8" s="6"/>
      <c r="CB8" s="164"/>
      <c r="CC8" s="6"/>
      <c r="CD8" s="6"/>
      <c r="CE8" s="164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164"/>
      <c r="CR8" s="6"/>
      <c r="CS8" s="6"/>
      <c r="CT8" s="164"/>
      <c r="CU8" s="6"/>
      <c r="CV8" s="6"/>
      <c r="CW8" s="164"/>
      <c r="CX8" s="6"/>
      <c r="CY8" s="6"/>
      <c r="CZ8" s="164"/>
      <c r="DA8" s="6"/>
      <c r="DB8" s="6"/>
      <c r="DC8" s="6"/>
      <c r="DD8" s="6"/>
      <c r="DE8" s="6"/>
      <c r="DF8" s="6"/>
      <c r="DG8" s="6"/>
      <c r="DH8" s="6"/>
      <c r="DI8" s="164"/>
      <c r="DJ8" s="6"/>
      <c r="DK8" s="6"/>
      <c r="DL8" s="164"/>
      <c r="DM8" s="6"/>
      <c r="DN8" s="6"/>
      <c r="DO8" s="164"/>
      <c r="DP8" s="6"/>
      <c r="DQ8" s="6"/>
      <c r="DR8" s="6"/>
      <c r="DS8" s="6"/>
      <c r="DT8" s="6"/>
      <c r="DU8" s="164"/>
      <c r="DV8" s="6"/>
      <c r="DW8" s="6"/>
      <c r="DX8" s="6"/>
      <c r="DY8" s="6"/>
      <c r="DZ8" s="6"/>
      <c r="EA8" s="6"/>
      <c r="EB8" s="11"/>
      <c r="EC8" s="6"/>
      <c r="ED8" s="164"/>
      <c r="EE8" s="6"/>
      <c r="EF8" s="6"/>
      <c r="EG8" s="164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164"/>
      <c r="EW8" s="6"/>
      <c r="EX8" s="6"/>
      <c r="EY8" s="6"/>
      <c r="EZ8" s="6"/>
      <c r="FA8" s="6"/>
      <c r="FB8" s="164"/>
      <c r="FC8" s="6"/>
      <c r="FD8" s="6"/>
      <c r="FE8" s="6"/>
      <c r="FF8" s="6"/>
      <c r="FG8" s="6"/>
      <c r="FH8" s="164"/>
      <c r="FI8" s="6"/>
      <c r="FJ8" s="6"/>
      <c r="FK8" s="164"/>
      <c r="FL8" s="6"/>
      <c r="FM8" s="6"/>
      <c r="FN8" s="164"/>
      <c r="FO8" s="6"/>
      <c r="FP8" s="6"/>
      <c r="FQ8" s="164"/>
      <c r="FR8" s="6"/>
      <c r="FS8" s="6"/>
      <c r="FT8" s="164"/>
      <c r="FU8" s="6"/>
      <c r="FV8" s="6"/>
      <c r="FW8" s="6"/>
      <c r="FX8" s="6"/>
      <c r="FY8" s="6"/>
      <c r="FZ8" s="6"/>
      <c r="GA8" s="256"/>
      <c r="GB8" s="7"/>
    </row>
    <row r="9" spans="1:184" s="2" customFormat="1" ht="21" customHeight="1">
      <c r="A9" s="15">
        <v>2</v>
      </c>
      <c r="B9" s="204" t="s">
        <v>124</v>
      </c>
      <c r="C9" s="19" t="s">
        <v>125</v>
      </c>
      <c r="D9" s="301" t="s">
        <v>116</v>
      </c>
      <c r="E9" s="42">
        <v>2653.6</v>
      </c>
      <c r="F9" s="5"/>
      <c r="G9" s="5"/>
      <c r="H9" s="266">
        <f aca="true" t="shared" si="0" ref="H9:H80">F9+G9</f>
        <v>0</v>
      </c>
      <c r="I9" s="64">
        <f aca="true" t="shared" si="1" ref="I9:I72">P9+S9+V9+AB9+Y9+AE9+AH9+AK9+AN9+AQ9+AT9+AW9+AZ9+BC9+BF9+BI9+BL9+BO9+BR9+BU9+BX9+CA9+CD9+CG9+CJ9+CM9+CP9+CS9+CV9+CY9+DB9+DE9+DH9+DK9+DN9+DQ9+DT9+DW9+DZ9+EC9+EF9+EI9+EL9+EO9+ER9+EU9+EX9+FA9+FD9+FG9+FJ9+FM9+FP9+FS9+FV9+FY9</f>
        <v>0</v>
      </c>
      <c r="J9" s="8">
        <f aca="true" t="shared" si="2" ref="J9:J72">Q9+T9+W9+Z9+AC9+AF9+AI9+AL9+AO9+AR9+AU9+AX9+BA9+BD9+BG9+BJ9+BM9+BP9+BS9+BV9+BY9+CB9+CE9+CH9+CK9+CN9+CQ9+CT9+CW9+CZ9+DC9+DF9+DI9+DL9+DO9+DR9+DU9+DX9+EA9+ED9+EG9+EJ9+EM9+EP9+ES9+EV9+EY9+FB9+FE9+FH9+FK9+FN9+FQ9+FT9+FW9+FZ9</f>
        <v>0</v>
      </c>
      <c r="K9" s="262">
        <f aca="true" t="shared" si="3" ref="K9:K72">I9+J9</f>
        <v>0</v>
      </c>
      <c r="L9" s="8">
        <f aca="true" t="shared" si="4" ref="L9:L72">R9+U9+X9+AA9+AD9+AG9+AJ9+AM9+AP9+AS9+AV9+AY9+BB9+BE9+BH9+BK9+BN9+BQ9+BT9+BZ9+CC9+CF9+CI9+CL9+CR9+CU9+CX9+DA9+DD9+DJ9+DM9+DP9+DS9+DV9+DY9+EB9+EE9+EH9+EK9+EN9+EQ9+ET9+EW9+EZ9+FC9+FF9+FI9+FL9+FO9+FR9+FU9+FX9+GA9+BW9+CO9+DG9</f>
        <v>1</v>
      </c>
      <c r="M9" s="8">
        <f aca="true" t="shared" si="5" ref="M9:M72">+L9*1.3</f>
        <v>1.3</v>
      </c>
      <c r="N9" s="187">
        <f aca="true" t="shared" si="6" ref="N9:N72">+L9-K9-H9</f>
        <v>1</v>
      </c>
      <c r="O9" s="8">
        <f aca="true" t="shared" si="7" ref="O9:O72">E9*N9</f>
        <v>2653.6</v>
      </c>
      <c r="P9" s="14"/>
      <c r="Q9" s="14"/>
      <c r="R9" s="290"/>
      <c r="S9" s="14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155"/>
      <c r="BB9" s="5"/>
      <c r="BC9" s="5"/>
      <c r="BD9" s="5"/>
      <c r="BE9" s="5"/>
      <c r="BF9" s="5"/>
      <c r="BG9" s="5"/>
      <c r="BH9" s="5"/>
      <c r="BI9" s="5"/>
      <c r="BJ9" s="155"/>
      <c r="BK9" s="5"/>
      <c r="BL9" s="5"/>
      <c r="BM9" s="5"/>
      <c r="BN9" s="5"/>
      <c r="BO9" s="5"/>
      <c r="BP9" s="155"/>
      <c r="BQ9" s="5"/>
      <c r="BR9" s="5"/>
      <c r="BS9" s="5"/>
      <c r="BT9" s="5"/>
      <c r="BU9" s="5"/>
      <c r="BV9" s="5"/>
      <c r="BW9" s="5"/>
      <c r="BX9" s="5"/>
      <c r="BY9" s="155"/>
      <c r="BZ9" s="5"/>
      <c r="CA9" s="5"/>
      <c r="CB9" s="155"/>
      <c r="CC9" s="5"/>
      <c r="CD9" s="5"/>
      <c r="CE9" s="15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155"/>
      <c r="CR9" s="5"/>
      <c r="CS9" s="5"/>
      <c r="CT9" s="155"/>
      <c r="CU9" s="5"/>
      <c r="CV9" s="5"/>
      <c r="CW9" s="155"/>
      <c r="CX9" s="5"/>
      <c r="CY9" s="5"/>
      <c r="CZ9" s="155"/>
      <c r="DA9" s="5"/>
      <c r="DB9" s="5"/>
      <c r="DC9" s="5"/>
      <c r="DD9" s="5"/>
      <c r="DE9" s="5"/>
      <c r="DF9" s="5"/>
      <c r="DG9" s="5"/>
      <c r="DH9" s="5"/>
      <c r="DI9" s="155"/>
      <c r="DJ9" s="5"/>
      <c r="DK9" s="5"/>
      <c r="DL9" s="155"/>
      <c r="DM9" s="5"/>
      <c r="DN9" s="5"/>
      <c r="DO9" s="155"/>
      <c r="DP9" s="5"/>
      <c r="DQ9" s="5"/>
      <c r="DR9" s="5"/>
      <c r="DS9" s="5"/>
      <c r="DT9" s="5"/>
      <c r="DU9" s="155"/>
      <c r="DV9" s="5"/>
      <c r="DW9" s="5"/>
      <c r="DX9" s="5"/>
      <c r="DY9" s="5"/>
      <c r="DZ9" s="5"/>
      <c r="EA9" s="5"/>
      <c r="EB9" s="10"/>
      <c r="EC9" s="5"/>
      <c r="ED9" s="155"/>
      <c r="EE9" s="5">
        <v>1</v>
      </c>
      <c r="EF9" s="5"/>
      <c r="EG9" s="15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155"/>
      <c r="EW9" s="5"/>
      <c r="EX9" s="5"/>
      <c r="EY9" s="5"/>
      <c r="EZ9" s="5"/>
      <c r="FA9" s="5"/>
      <c r="FB9" s="155"/>
      <c r="FC9" s="5"/>
      <c r="FD9" s="5"/>
      <c r="FE9" s="5"/>
      <c r="FF9" s="5"/>
      <c r="FG9" s="5"/>
      <c r="FH9" s="155"/>
      <c r="FI9" s="5"/>
      <c r="FJ9" s="5"/>
      <c r="FK9" s="155"/>
      <c r="FL9" s="5"/>
      <c r="FM9" s="5"/>
      <c r="FN9" s="155"/>
      <c r="FO9" s="5"/>
      <c r="FP9" s="5"/>
      <c r="FQ9" s="155"/>
      <c r="FR9" s="5"/>
      <c r="FS9" s="5"/>
      <c r="FT9" s="155"/>
      <c r="FU9" s="5"/>
      <c r="FV9" s="5"/>
      <c r="FW9" s="5"/>
      <c r="FX9" s="5"/>
      <c r="FY9" s="5"/>
      <c r="FZ9" s="5"/>
      <c r="GA9" s="45"/>
      <c r="GB9" s="6"/>
    </row>
    <row r="10" spans="1:184" s="2" customFormat="1" ht="21" customHeight="1">
      <c r="A10" s="15">
        <v>3</v>
      </c>
      <c r="B10" s="204" t="s">
        <v>126</v>
      </c>
      <c r="C10" s="17" t="s">
        <v>127</v>
      </c>
      <c r="D10" s="301" t="s">
        <v>85</v>
      </c>
      <c r="E10" s="42">
        <v>5414.2</v>
      </c>
      <c r="F10" s="5">
        <v>48</v>
      </c>
      <c r="G10" s="5"/>
      <c r="H10" s="266">
        <f t="shared" si="0"/>
        <v>48</v>
      </c>
      <c r="I10" s="64">
        <f t="shared" si="1"/>
        <v>0</v>
      </c>
      <c r="J10" s="8">
        <f t="shared" si="2"/>
        <v>27.35</v>
      </c>
      <c r="K10" s="262">
        <f t="shared" si="3"/>
        <v>27.35</v>
      </c>
      <c r="L10" s="8">
        <f t="shared" si="4"/>
        <v>1</v>
      </c>
      <c r="M10" s="8">
        <f t="shared" si="5"/>
        <v>1.3</v>
      </c>
      <c r="N10" s="187"/>
      <c r="O10" s="8">
        <f t="shared" si="7"/>
        <v>0</v>
      </c>
      <c r="P10" s="14"/>
      <c r="Q10" s="14"/>
      <c r="R10" s="290"/>
      <c r="S10" s="14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155"/>
      <c r="BB10" s="5"/>
      <c r="BC10" s="5"/>
      <c r="BD10" s="5"/>
      <c r="BE10" s="5"/>
      <c r="BF10" s="5"/>
      <c r="BG10" s="5"/>
      <c r="BH10" s="5"/>
      <c r="BI10" s="5"/>
      <c r="BJ10" s="155"/>
      <c r="BK10" s="5"/>
      <c r="BL10" s="5"/>
      <c r="BM10" s="5"/>
      <c r="BN10" s="5"/>
      <c r="BO10" s="5"/>
      <c r="BP10" s="155"/>
      <c r="BQ10" s="5"/>
      <c r="BR10" s="5"/>
      <c r="BS10" s="5"/>
      <c r="BT10" s="5"/>
      <c r="BU10" s="5"/>
      <c r="BV10" s="5"/>
      <c r="BW10" s="5"/>
      <c r="BX10" s="5"/>
      <c r="BY10" s="155"/>
      <c r="BZ10" s="5"/>
      <c r="CA10" s="5"/>
      <c r="CB10" s="155"/>
      <c r="CC10" s="5"/>
      <c r="CD10" s="5"/>
      <c r="CE10" s="15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155"/>
      <c r="CR10" s="5"/>
      <c r="CS10" s="5"/>
      <c r="CT10" s="155"/>
      <c r="CU10" s="5"/>
      <c r="CV10" s="5"/>
      <c r="CW10" s="155"/>
      <c r="CX10" s="5"/>
      <c r="CY10" s="5"/>
      <c r="CZ10" s="155"/>
      <c r="DA10" s="5"/>
      <c r="DB10" s="5"/>
      <c r="DC10" s="5"/>
      <c r="DD10" s="5"/>
      <c r="DE10" s="5"/>
      <c r="DF10" s="5"/>
      <c r="DG10" s="5"/>
      <c r="DH10" s="5"/>
      <c r="DI10" s="155"/>
      <c r="DJ10" s="5"/>
      <c r="DK10" s="5"/>
      <c r="DL10" s="155"/>
      <c r="DM10" s="5"/>
      <c r="DN10" s="5"/>
      <c r="DO10" s="155"/>
      <c r="DP10" s="5"/>
      <c r="DQ10" s="5"/>
      <c r="DR10" s="5"/>
      <c r="DS10" s="5"/>
      <c r="DT10" s="5"/>
      <c r="DU10" s="155"/>
      <c r="DV10" s="5"/>
      <c r="DW10" s="5"/>
      <c r="DX10" s="5"/>
      <c r="DY10" s="5"/>
      <c r="DZ10" s="5"/>
      <c r="EA10" s="5"/>
      <c r="EB10" s="10"/>
      <c r="EC10" s="5"/>
      <c r="ED10" s="155"/>
      <c r="EE10" s="5"/>
      <c r="EF10" s="5"/>
      <c r="EG10" s="15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155"/>
      <c r="EW10" s="5"/>
      <c r="EX10" s="5"/>
      <c r="EY10" s="5"/>
      <c r="EZ10" s="5"/>
      <c r="FA10" s="5"/>
      <c r="FB10" s="155"/>
      <c r="FC10" s="5"/>
      <c r="FD10" s="5"/>
      <c r="FE10" s="5"/>
      <c r="FF10" s="5"/>
      <c r="FG10" s="5"/>
      <c r="FH10" s="155">
        <f>1.35+26</f>
        <v>27.35</v>
      </c>
      <c r="FI10" s="5"/>
      <c r="FJ10" s="5"/>
      <c r="FK10" s="155"/>
      <c r="FL10" s="5"/>
      <c r="FM10" s="5"/>
      <c r="FN10" s="155"/>
      <c r="FO10" s="5"/>
      <c r="FP10" s="5"/>
      <c r="FQ10" s="155"/>
      <c r="FR10" s="5"/>
      <c r="FS10" s="5"/>
      <c r="FT10" s="155"/>
      <c r="FU10" s="5">
        <v>1</v>
      </c>
      <c r="FV10" s="5"/>
      <c r="FW10" s="5"/>
      <c r="FX10" s="5"/>
      <c r="FY10" s="5"/>
      <c r="FZ10" s="5"/>
      <c r="GA10" s="45"/>
      <c r="GB10" s="6"/>
    </row>
    <row r="11" spans="1:184" s="2" customFormat="1" ht="21" customHeight="1">
      <c r="A11" s="15"/>
      <c r="B11" s="204"/>
      <c r="C11" s="203" t="s">
        <v>2033</v>
      </c>
      <c r="D11" s="301"/>
      <c r="E11" s="42"/>
      <c r="F11" s="5"/>
      <c r="G11" s="5"/>
      <c r="H11" s="266"/>
      <c r="I11" s="64">
        <f t="shared" si="1"/>
        <v>0</v>
      </c>
      <c r="J11" s="8">
        <f t="shared" si="2"/>
        <v>0</v>
      </c>
      <c r="K11" s="262">
        <f t="shared" si="3"/>
        <v>0</v>
      </c>
      <c r="L11" s="8">
        <f t="shared" si="4"/>
        <v>0</v>
      </c>
      <c r="M11" s="8">
        <f t="shared" si="5"/>
        <v>0</v>
      </c>
      <c r="N11" s="187">
        <f t="shared" si="6"/>
        <v>0</v>
      </c>
      <c r="O11" s="8">
        <f t="shared" si="7"/>
        <v>0</v>
      </c>
      <c r="P11" s="14"/>
      <c r="Q11" s="14"/>
      <c r="R11" s="290"/>
      <c r="S11" s="14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155"/>
      <c r="BB11" s="5"/>
      <c r="BC11" s="5"/>
      <c r="BD11" s="5"/>
      <c r="BE11" s="5"/>
      <c r="BF11" s="5"/>
      <c r="BG11" s="5"/>
      <c r="BH11" s="5"/>
      <c r="BI11" s="5"/>
      <c r="BJ11" s="155"/>
      <c r="BK11" s="5"/>
      <c r="BL11" s="5"/>
      <c r="BM11" s="5"/>
      <c r="BN11" s="5"/>
      <c r="BO11" s="5"/>
      <c r="BP11" s="155"/>
      <c r="BQ11" s="5"/>
      <c r="BR11" s="5"/>
      <c r="BS11" s="5"/>
      <c r="BT11" s="5"/>
      <c r="BU11" s="5"/>
      <c r="BV11" s="5"/>
      <c r="BW11" s="5"/>
      <c r="BX11" s="5"/>
      <c r="BY11" s="155"/>
      <c r="BZ11" s="5"/>
      <c r="CA11" s="5"/>
      <c r="CB11" s="155"/>
      <c r="CC11" s="5"/>
      <c r="CD11" s="5"/>
      <c r="CE11" s="15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155"/>
      <c r="CR11" s="5"/>
      <c r="CS11" s="5"/>
      <c r="CT11" s="155"/>
      <c r="CU11" s="5"/>
      <c r="CV11" s="5"/>
      <c r="CW11" s="155"/>
      <c r="CX11" s="5"/>
      <c r="CY11" s="5"/>
      <c r="CZ11" s="155"/>
      <c r="DA11" s="5"/>
      <c r="DB11" s="5"/>
      <c r="DC11" s="5"/>
      <c r="DD11" s="5"/>
      <c r="DE11" s="5"/>
      <c r="DF11" s="5"/>
      <c r="DG11" s="5"/>
      <c r="DH11" s="5"/>
      <c r="DI11" s="155"/>
      <c r="DJ11" s="5"/>
      <c r="DK11" s="5"/>
      <c r="DL11" s="155"/>
      <c r="DM11" s="5"/>
      <c r="DN11" s="5"/>
      <c r="DO11" s="155"/>
      <c r="DP11" s="5"/>
      <c r="DQ11" s="5"/>
      <c r="DR11" s="5"/>
      <c r="DS11" s="5"/>
      <c r="DT11" s="5"/>
      <c r="DU11" s="155"/>
      <c r="DV11" s="5"/>
      <c r="DW11" s="5"/>
      <c r="DX11" s="5"/>
      <c r="DY11" s="5"/>
      <c r="DZ11" s="5"/>
      <c r="EA11" s="5"/>
      <c r="EB11" s="10"/>
      <c r="EC11" s="5"/>
      <c r="ED11" s="155"/>
      <c r="EE11" s="5"/>
      <c r="EF11" s="5"/>
      <c r="EG11" s="15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155"/>
      <c r="EW11" s="5"/>
      <c r="EX11" s="5"/>
      <c r="EY11" s="5"/>
      <c r="EZ11" s="5"/>
      <c r="FA11" s="5"/>
      <c r="FB11" s="155"/>
      <c r="FC11" s="5"/>
      <c r="FD11" s="5"/>
      <c r="FE11" s="5"/>
      <c r="FF11" s="5"/>
      <c r="FG11" s="5"/>
      <c r="FH11" s="155"/>
      <c r="FI11" s="5"/>
      <c r="FJ11" s="5"/>
      <c r="FK11" s="155"/>
      <c r="FL11" s="5"/>
      <c r="FM11" s="5"/>
      <c r="FN11" s="155"/>
      <c r="FO11" s="5"/>
      <c r="FP11" s="5"/>
      <c r="FQ11" s="155"/>
      <c r="FR11" s="5"/>
      <c r="FS11" s="5"/>
      <c r="FT11" s="155"/>
      <c r="FU11" s="5"/>
      <c r="FV11" s="5"/>
      <c r="FW11" s="5"/>
      <c r="FX11" s="5"/>
      <c r="FY11" s="5"/>
      <c r="FZ11" s="5"/>
      <c r="GA11" s="45"/>
      <c r="GB11" s="6"/>
    </row>
    <row r="12" spans="1:184" s="2" customFormat="1" ht="21" customHeight="1">
      <c r="A12" s="15">
        <v>4</v>
      </c>
      <c r="B12" s="301"/>
      <c r="C12" s="17" t="s">
        <v>1569</v>
      </c>
      <c r="D12" s="301"/>
      <c r="E12" s="44">
        <v>1000</v>
      </c>
      <c r="F12" s="5"/>
      <c r="G12" s="5"/>
      <c r="H12" s="266">
        <f t="shared" si="0"/>
        <v>0</v>
      </c>
      <c r="I12" s="64">
        <f t="shared" si="1"/>
        <v>0</v>
      </c>
      <c r="J12" s="8">
        <f t="shared" si="2"/>
        <v>0</v>
      </c>
      <c r="K12" s="262">
        <f t="shared" si="3"/>
        <v>0</v>
      </c>
      <c r="L12" s="8">
        <f t="shared" si="4"/>
        <v>0</v>
      </c>
      <c r="M12" s="8">
        <f t="shared" si="5"/>
        <v>0</v>
      </c>
      <c r="N12" s="187">
        <f t="shared" si="6"/>
        <v>0</v>
      </c>
      <c r="O12" s="8">
        <f t="shared" si="7"/>
        <v>0</v>
      </c>
      <c r="P12" s="14"/>
      <c r="Q12" s="14"/>
      <c r="R12" s="290"/>
      <c r="S12" s="14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155"/>
      <c r="BB12" s="5"/>
      <c r="BC12" s="5"/>
      <c r="BD12" s="5"/>
      <c r="BE12" s="5"/>
      <c r="BF12" s="5"/>
      <c r="BG12" s="5"/>
      <c r="BH12" s="5"/>
      <c r="BI12" s="5"/>
      <c r="BJ12" s="155"/>
      <c r="BK12" s="5"/>
      <c r="BL12" s="5"/>
      <c r="BM12" s="5"/>
      <c r="BN12" s="5"/>
      <c r="BO12" s="5"/>
      <c r="BP12" s="155"/>
      <c r="BQ12" s="5"/>
      <c r="BR12" s="5"/>
      <c r="BS12" s="5"/>
      <c r="BT12" s="5"/>
      <c r="BU12" s="5"/>
      <c r="BV12" s="5"/>
      <c r="BW12" s="5"/>
      <c r="BX12" s="5"/>
      <c r="BY12" s="155"/>
      <c r="BZ12" s="5"/>
      <c r="CA12" s="5"/>
      <c r="CB12" s="155"/>
      <c r="CC12" s="5"/>
      <c r="CD12" s="5"/>
      <c r="CE12" s="15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155"/>
      <c r="CR12" s="5"/>
      <c r="CS12" s="5"/>
      <c r="CT12" s="155"/>
      <c r="CU12" s="5"/>
      <c r="CV12" s="5"/>
      <c r="CW12" s="155"/>
      <c r="CX12" s="5"/>
      <c r="CY12" s="5"/>
      <c r="CZ12" s="155"/>
      <c r="DA12" s="5"/>
      <c r="DB12" s="5"/>
      <c r="DC12" s="5"/>
      <c r="DD12" s="5"/>
      <c r="DE12" s="5"/>
      <c r="DF12" s="5"/>
      <c r="DG12" s="5"/>
      <c r="DH12" s="5"/>
      <c r="DI12" s="155"/>
      <c r="DJ12" s="5"/>
      <c r="DK12" s="5"/>
      <c r="DL12" s="155"/>
      <c r="DM12" s="5"/>
      <c r="DN12" s="5"/>
      <c r="DO12" s="155"/>
      <c r="DP12" s="5"/>
      <c r="DQ12" s="5"/>
      <c r="DR12" s="5"/>
      <c r="DS12" s="5"/>
      <c r="DT12" s="5"/>
      <c r="DU12" s="155"/>
      <c r="DV12" s="5"/>
      <c r="DW12" s="5"/>
      <c r="DX12" s="5"/>
      <c r="DY12" s="5"/>
      <c r="DZ12" s="5"/>
      <c r="EA12" s="5"/>
      <c r="EB12" s="10"/>
      <c r="EC12" s="5"/>
      <c r="ED12" s="155"/>
      <c r="EE12" s="5"/>
      <c r="EF12" s="5"/>
      <c r="EG12" s="15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155"/>
      <c r="EW12" s="5"/>
      <c r="EX12" s="5"/>
      <c r="EY12" s="5"/>
      <c r="EZ12" s="5"/>
      <c r="FA12" s="5"/>
      <c r="FB12" s="155"/>
      <c r="FC12" s="5"/>
      <c r="FD12" s="5"/>
      <c r="FE12" s="5"/>
      <c r="FF12" s="5"/>
      <c r="FG12" s="5"/>
      <c r="FH12" s="155"/>
      <c r="FI12" s="5"/>
      <c r="FJ12" s="5"/>
      <c r="FK12" s="155"/>
      <c r="FL12" s="5"/>
      <c r="FM12" s="5"/>
      <c r="FN12" s="155"/>
      <c r="FO12" s="5"/>
      <c r="FP12" s="5"/>
      <c r="FQ12" s="155"/>
      <c r="FR12" s="5"/>
      <c r="FS12" s="5"/>
      <c r="FT12" s="155"/>
      <c r="FU12" s="5"/>
      <c r="FV12" s="5"/>
      <c r="FW12" s="5"/>
      <c r="FX12" s="5"/>
      <c r="FY12" s="5"/>
      <c r="FZ12" s="5"/>
      <c r="GA12" s="45"/>
      <c r="GB12" s="6"/>
    </row>
    <row r="13" spans="1:184" ht="21" customHeight="1">
      <c r="A13" s="15">
        <v>5</v>
      </c>
      <c r="B13" s="204" t="s">
        <v>128</v>
      </c>
      <c r="C13" s="19" t="s">
        <v>129</v>
      </c>
      <c r="D13" s="301" t="s">
        <v>116</v>
      </c>
      <c r="E13" s="42">
        <v>5339.3</v>
      </c>
      <c r="F13" s="5"/>
      <c r="G13" s="5"/>
      <c r="H13" s="266">
        <f t="shared" si="0"/>
        <v>0</v>
      </c>
      <c r="I13" s="64">
        <f t="shared" si="1"/>
        <v>0</v>
      </c>
      <c r="J13" s="8">
        <f t="shared" si="2"/>
        <v>0</v>
      </c>
      <c r="K13" s="262">
        <f t="shared" si="3"/>
        <v>0</v>
      </c>
      <c r="L13" s="8">
        <f t="shared" si="4"/>
        <v>1</v>
      </c>
      <c r="M13" s="8">
        <f t="shared" si="5"/>
        <v>1.3</v>
      </c>
      <c r="N13" s="187">
        <f t="shared" si="6"/>
        <v>1</v>
      </c>
      <c r="O13" s="8">
        <f t="shared" si="7"/>
        <v>5339.3</v>
      </c>
      <c r="P13" s="14"/>
      <c r="Q13" s="14"/>
      <c r="R13" s="290"/>
      <c r="S13" s="14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155"/>
      <c r="BB13" s="5"/>
      <c r="BC13" s="5"/>
      <c r="BD13" s="5"/>
      <c r="BE13" s="5"/>
      <c r="BF13" s="5"/>
      <c r="BG13" s="5"/>
      <c r="BH13" s="5"/>
      <c r="BI13" s="5"/>
      <c r="BJ13" s="155"/>
      <c r="BK13" s="5"/>
      <c r="BL13" s="5"/>
      <c r="BM13" s="5"/>
      <c r="BN13" s="5"/>
      <c r="BO13" s="5"/>
      <c r="BP13" s="155"/>
      <c r="BQ13" s="5"/>
      <c r="BR13" s="5"/>
      <c r="BS13" s="5"/>
      <c r="BT13" s="5"/>
      <c r="BU13" s="5"/>
      <c r="BV13" s="5"/>
      <c r="BW13" s="5"/>
      <c r="BX13" s="5"/>
      <c r="BY13" s="155"/>
      <c r="BZ13" s="5"/>
      <c r="CA13" s="5"/>
      <c r="CB13" s="155"/>
      <c r="CC13" s="5"/>
      <c r="CD13" s="5"/>
      <c r="CE13" s="15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155"/>
      <c r="CR13" s="5"/>
      <c r="CS13" s="5"/>
      <c r="CT13" s="155"/>
      <c r="CU13" s="5"/>
      <c r="CV13" s="5"/>
      <c r="CW13" s="155"/>
      <c r="CX13" s="5"/>
      <c r="CY13" s="5"/>
      <c r="CZ13" s="155"/>
      <c r="DA13" s="5"/>
      <c r="DB13" s="5"/>
      <c r="DC13" s="5"/>
      <c r="DD13" s="5"/>
      <c r="DE13" s="5"/>
      <c r="DF13" s="5"/>
      <c r="DG13" s="5"/>
      <c r="DH13" s="5"/>
      <c r="DI13" s="155"/>
      <c r="DJ13" s="5"/>
      <c r="DK13" s="5"/>
      <c r="DL13" s="155"/>
      <c r="DM13" s="5"/>
      <c r="DN13" s="5"/>
      <c r="DO13" s="155"/>
      <c r="DP13" s="5"/>
      <c r="DQ13" s="5"/>
      <c r="DR13" s="5"/>
      <c r="DS13" s="5"/>
      <c r="DT13" s="5"/>
      <c r="DU13" s="155"/>
      <c r="DV13" s="5"/>
      <c r="DW13" s="5"/>
      <c r="DX13" s="5"/>
      <c r="DY13" s="5"/>
      <c r="DZ13" s="5"/>
      <c r="EA13" s="5"/>
      <c r="EB13" s="10"/>
      <c r="EC13" s="5"/>
      <c r="ED13" s="155"/>
      <c r="EE13" s="5">
        <v>1</v>
      </c>
      <c r="EF13" s="5"/>
      <c r="EG13" s="15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155"/>
      <c r="EW13" s="5"/>
      <c r="EX13" s="5"/>
      <c r="EY13" s="5"/>
      <c r="EZ13" s="5"/>
      <c r="FA13" s="5"/>
      <c r="FB13" s="155"/>
      <c r="FC13" s="5"/>
      <c r="FD13" s="5"/>
      <c r="FE13" s="5"/>
      <c r="FF13" s="5"/>
      <c r="FG13" s="5"/>
      <c r="FH13" s="155"/>
      <c r="FI13" s="5"/>
      <c r="FJ13" s="5"/>
      <c r="FK13" s="155"/>
      <c r="FL13" s="5"/>
      <c r="FM13" s="5"/>
      <c r="FN13" s="155"/>
      <c r="FO13" s="5"/>
      <c r="FP13" s="5"/>
      <c r="FQ13" s="155"/>
      <c r="FR13" s="5"/>
      <c r="FS13" s="5"/>
      <c r="FT13" s="155"/>
      <c r="FU13" s="5"/>
      <c r="FV13" s="5"/>
      <c r="FW13" s="5"/>
      <c r="FX13" s="5"/>
      <c r="FY13" s="5"/>
      <c r="FZ13" s="5"/>
      <c r="GA13" s="45"/>
      <c r="GB13" s="5"/>
    </row>
    <row r="14" spans="1:184" ht="21" customHeight="1">
      <c r="A14" s="15">
        <v>6</v>
      </c>
      <c r="B14" s="205" t="s">
        <v>130</v>
      </c>
      <c r="C14" s="19" t="s">
        <v>131</v>
      </c>
      <c r="D14" s="301" t="s">
        <v>111</v>
      </c>
      <c r="E14" s="42">
        <v>20330</v>
      </c>
      <c r="F14" s="5"/>
      <c r="G14" s="5"/>
      <c r="H14" s="266">
        <f t="shared" si="0"/>
        <v>0</v>
      </c>
      <c r="I14" s="64">
        <f t="shared" si="1"/>
        <v>0</v>
      </c>
      <c r="J14" s="8">
        <f t="shared" si="2"/>
        <v>3</v>
      </c>
      <c r="K14" s="262">
        <f t="shared" si="3"/>
        <v>3</v>
      </c>
      <c r="L14" s="8">
        <f t="shared" si="4"/>
        <v>3</v>
      </c>
      <c r="M14" s="8">
        <f t="shared" si="5"/>
        <v>3.9000000000000004</v>
      </c>
      <c r="N14" s="187">
        <f t="shared" si="6"/>
        <v>0</v>
      </c>
      <c r="O14" s="8">
        <f t="shared" si="7"/>
        <v>0</v>
      </c>
      <c r="P14" s="14"/>
      <c r="Q14" s="14"/>
      <c r="R14" s="290"/>
      <c r="S14" s="1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155"/>
      <c r="BB14" s="5"/>
      <c r="BC14" s="5"/>
      <c r="BD14" s="5"/>
      <c r="BE14" s="5"/>
      <c r="BF14" s="5"/>
      <c r="BG14" s="5"/>
      <c r="BH14" s="5"/>
      <c r="BI14" s="5"/>
      <c r="BJ14" s="155"/>
      <c r="BK14" s="5"/>
      <c r="BL14" s="5"/>
      <c r="BM14" s="5"/>
      <c r="BN14" s="5"/>
      <c r="BO14" s="5"/>
      <c r="BP14" s="155"/>
      <c r="BQ14" s="5"/>
      <c r="BR14" s="5"/>
      <c r="BS14" s="5"/>
      <c r="BT14" s="5"/>
      <c r="BU14" s="5"/>
      <c r="BV14" s="5"/>
      <c r="BW14" s="5"/>
      <c r="BX14" s="5"/>
      <c r="BY14" s="155"/>
      <c r="BZ14" s="5"/>
      <c r="CA14" s="5"/>
      <c r="CB14" s="155"/>
      <c r="CC14" s="5"/>
      <c r="CD14" s="5"/>
      <c r="CE14" s="15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155"/>
      <c r="CR14" s="5"/>
      <c r="CS14" s="5"/>
      <c r="CT14" s="155"/>
      <c r="CU14" s="5"/>
      <c r="CV14" s="5"/>
      <c r="CW14" s="155"/>
      <c r="CX14" s="5"/>
      <c r="CY14" s="5"/>
      <c r="CZ14" s="155"/>
      <c r="DA14" s="5"/>
      <c r="DB14" s="5"/>
      <c r="DC14" s="5"/>
      <c r="DD14" s="5"/>
      <c r="DE14" s="5"/>
      <c r="DF14" s="5"/>
      <c r="DG14" s="5"/>
      <c r="DH14" s="5"/>
      <c r="DI14" s="155"/>
      <c r="DJ14" s="5"/>
      <c r="DK14" s="5"/>
      <c r="DL14" s="155"/>
      <c r="DM14" s="5"/>
      <c r="DN14" s="5"/>
      <c r="DO14" s="155"/>
      <c r="DP14" s="5"/>
      <c r="DQ14" s="5"/>
      <c r="DR14" s="5"/>
      <c r="DS14" s="5"/>
      <c r="DT14" s="5"/>
      <c r="DU14" s="155"/>
      <c r="DV14" s="5"/>
      <c r="DW14" s="5"/>
      <c r="DX14" s="5"/>
      <c r="DY14" s="5"/>
      <c r="DZ14" s="5"/>
      <c r="EA14" s="5"/>
      <c r="EB14" s="10"/>
      <c r="EC14" s="5"/>
      <c r="ED14" s="155"/>
      <c r="EE14" s="5"/>
      <c r="EF14" s="5"/>
      <c r="EG14" s="15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155">
        <v>3</v>
      </c>
      <c r="EW14" s="5">
        <v>3</v>
      </c>
      <c r="EX14" s="5"/>
      <c r="EY14" s="5"/>
      <c r="EZ14" s="5"/>
      <c r="FA14" s="5"/>
      <c r="FB14" s="155"/>
      <c r="FC14" s="5"/>
      <c r="FD14" s="5"/>
      <c r="FE14" s="5"/>
      <c r="FF14" s="5"/>
      <c r="FG14" s="5"/>
      <c r="FH14" s="155"/>
      <c r="FI14" s="5"/>
      <c r="FJ14" s="5"/>
      <c r="FK14" s="155"/>
      <c r="FL14" s="5"/>
      <c r="FM14" s="5"/>
      <c r="FN14" s="155"/>
      <c r="FO14" s="5"/>
      <c r="FP14" s="5"/>
      <c r="FQ14" s="155"/>
      <c r="FR14" s="5"/>
      <c r="FS14" s="5"/>
      <c r="FT14" s="155"/>
      <c r="FU14" s="5"/>
      <c r="FV14" s="5"/>
      <c r="FW14" s="5"/>
      <c r="FX14" s="5"/>
      <c r="FY14" s="5"/>
      <c r="FZ14" s="5"/>
      <c r="GA14" s="45"/>
      <c r="GB14" s="5"/>
    </row>
    <row r="15" spans="1:184" ht="21" customHeight="1">
      <c r="A15" s="15">
        <v>7</v>
      </c>
      <c r="B15" s="205" t="s">
        <v>132</v>
      </c>
      <c r="C15" s="17" t="s">
        <v>133</v>
      </c>
      <c r="D15" s="301" t="s">
        <v>111</v>
      </c>
      <c r="E15" s="42">
        <v>17762</v>
      </c>
      <c r="F15" s="18"/>
      <c r="G15" s="18"/>
      <c r="H15" s="266">
        <f t="shared" si="0"/>
        <v>0</v>
      </c>
      <c r="I15" s="64">
        <f t="shared" si="1"/>
        <v>0</v>
      </c>
      <c r="J15" s="8">
        <f t="shared" si="2"/>
        <v>2</v>
      </c>
      <c r="K15" s="262">
        <f t="shared" si="3"/>
        <v>2</v>
      </c>
      <c r="L15" s="8">
        <f t="shared" si="4"/>
        <v>3</v>
      </c>
      <c r="M15" s="8">
        <f t="shared" si="5"/>
        <v>3.9000000000000004</v>
      </c>
      <c r="N15" s="187">
        <f t="shared" si="6"/>
        <v>1</v>
      </c>
      <c r="O15" s="8">
        <f t="shared" si="7"/>
        <v>17762</v>
      </c>
      <c r="P15" s="14"/>
      <c r="Q15" s="14"/>
      <c r="R15" s="290"/>
      <c r="S15" s="6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164"/>
      <c r="BB15" s="6"/>
      <c r="BC15" s="6"/>
      <c r="BD15" s="6"/>
      <c r="BE15" s="6"/>
      <c r="BF15" s="6"/>
      <c r="BG15" s="6"/>
      <c r="BH15" s="6"/>
      <c r="BI15" s="6"/>
      <c r="BJ15" s="164"/>
      <c r="BK15" s="6"/>
      <c r="BL15" s="6"/>
      <c r="BM15" s="6"/>
      <c r="BN15" s="6"/>
      <c r="BO15" s="6"/>
      <c r="BP15" s="164"/>
      <c r="BQ15" s="6"/>
      <c r="BR15" s="6"/>
      <c r="BS15" s="6"/>
      <c r="BT15" s="6"/>
      <c r="BU15" s="6"/>
      <c r="BV15" s="6"/>
      <c r="BW15" s="6"/>
      <c r="BX15" s="6"/>
      <c r="BY15" s="164"/>
      <c r="BZ15" s="6"/>
      <c r="CA15" s="6"/>
      <c r="CB15" s="164"/>
      <c r="CC15" s="6"/>
      <c r="CD15" s="6"/>
      <c r="CE15" s="164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164"/>
      <c r="CR15" s="6"/>
      <c r="CS15" s="6"/>
      <c r="CT15" s="164"/>
      <c r="CU15" s="6"/>
      <c r="CV15" s="6"/>
      <c r="CW15" s="164"/>
      <c r="CX15" s="6"/>
      <c r="CY15" s="6"/>
      <c r="CZ15" s="164"/>
      <c r="DA15" s="6"/>
      <c r="DB15" s="6"/>
      <c r="DC15" s="6"/>
      <c r="DD15" s="6"/>
      <c r="DE15" s="6"/>
      <c r="DF15" s="6"/>
      <c r="DG15" s="6"/>
      <c r="DH15" s="6"/>
      <c r="DI15" s="164"/>
      <c r="DJ15" s="6"/>
      <c r="DK15" s="6"/>
      <c r="DL15" s="164"/>
      <c r="DM15" s="6"/>
      <c r="DN15" s="6"/>
      <c r="DO15" s="164"/>
      <c r="DP15" s="6"/>
      <c r="DQ15" s="6"/>
      <c r="DR15" s="6"/>
      <c r="DS15" s="6"/>
      <c r="DT15" s="6"/>
      <c r="DU15" s="164"/>
      <c r="DV15" s="6"/>
      <c r="DW15" s="6"/>
      <c r="DX15" s="6"/>
      <c r="DY15" s="6"/>
      <c r="DZ15" s="6"/>
      <c r="EA15" s="6"/>
      <c r="EB15" s="11"/>
      <c r="EC15" s="6"/>
      <c r="ED15" s="164"/>
      <c r="EE15" s="6"/>
      <c r="EF15" s="6"/>
      <c r="EG15" s="164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164">
        <v>2</v>
      </c>
      <c r="EW15" s="6">
        <v>3</v>
      </c>
      <c r="EX15" s="6"/>
      <c r="EY15" s="6"/>
      <c r="EZ15" s="6"/>
      <c r="FA15" s="6"/>
      <c r="FB15" s="164"/>
      <c r="FC15" s="6"/>
      <c r="FD15" s="6"/>
      <c r="FE15" s="6"/>
      <c r="FF15" s="6"/>
      <c r="FG15" s="6"/>
      <c r="FH15" s="164"/>
      <c r="FI15" s="6"/>
      <c r="FJ15" s="6"/>
      <c r="FK15" s="164"/>
      <c r="FL15" s="6"/>
      <c r="FM15" s="6"/>
      <c r="FN15" s="164"/>
      <c r="FO15" s="6"/>
      <c r="FP15" s="6"/>
      <c r="FQ15" s="164"/>
      <c r="FR15" s="6"/>
      <c r="FS15" s="6"/>
      <c r="FT15" s="164"/>
      <c r="FU15" s="6"/>
      <c r="FV15" s="6"/>
      <c r="FW15" s="6"/>
      <c r="FX15" s="6"/>
      <c r="FY15" s="6"/>
      <c r="FZ15" s="6"/>
      <c r="GA15" s="256"/>
      <c r="GB15" s="5"/>
    </row>
    <row r="16" spans="1:184" ht="21" customHeight="1">
      <c r="A16" s="15">
        <v>8</v>
      </c>
      <c r="B16" s="204"/>
      <c r="C16" s="58" t="s">
        <v>1392</v>
      </c>
      <c r="D16" s="15" t="s">
        <v>75</v>
      </c>
      <c r="E16" s="42">
        <v>9630</v>
      </c>
      <c r="F16" s="5"/>
      <c r="G16" s="5"/>
      <c r="H16" s="266">
        <f t="shared" si="0"/>
        <v>0</v>
      </c>
      <c r="I16" s="64">
        <f t="shared" si="1"/>
        <v>0</v>
      </c>
      <c r="J16" s="8">
        <f t="shared" si="2"/>
        <v>0</v>
      </c>
      <c r="K16" s="262">
        <f t="shared" si="3"/>
        <v>0</v>
      </c>
      <c r="L16" s="8">
        <f t="shared" si="4"/>
        <v>0</v>
      </c>
      <c r="M16" s="8">
        <f t="shared" si="5"/>
        <v>0</v>
      </c>
      <c r="N16" s="187">
        <f t="shared" si="6"/>
        <v>0</v>
      </c>
      <c r="O16" s="8">
        <f t="shared" si="7"/>
        <v>0</v>
      </c>
      <c r="P16" s="14"/>
      <c r="Q16" s="14"/>
      <c r="R16" s="290"/>
      <c r="S16" s="14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155"/>
      <c r="BB16" s="5"/>
      <c r="BC16" s="5"/>
      <c r="BD16" s="5"/>
      <c r="BE16" s="5"/>
      <c r="BF16" s="5"/>
      <c r="BG16" s="5"/>
      <c r="BH16" s="5"/>
      <c r="BI16" s="5"/>
      <c r="BJ16" s="155"/>
      <c r="BK16" s="5"/>
      <c r="BL16" s="5"/>
      <c r="BM16" s="5"/>
      <c r="BN16" s="5"/>
      <c r="BO16" s="5"/>
      <c r="BP16" s="155"/>
      <c r="BQ16" s="5"/>
      <c r="BR16" s="5"/>
      <c r="BS16" s="5"/>
      <c r="BT16" s="5"/>
      <c r="BU16" s="5"/>
      <c r="BV16" s="5"/>
      <c r="BW16" s="5"/>
      <c r="BX16" s="5"/>
      <c r="BY16" s="155"/>
      <c r="BZ16" s="5"/>
      <c r="CA16" s="5"/>
      <c r="CB16" s="155"/>
      <c r="CC16" s="5"/>
      <c r="CD16" s="5"/>
      <c r="CE16" s="15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155"/>
      <c r="CR16" s="5"/>
      <c r="CS16" s="5"/>
      <c r="CT16" s="155"/>
      <c r="CU16" s="5"/>
      <c r="CV16" s="5"/>
      <c r="CW16" s="155"/>
      <c r="CX16" s="5"/>
      <c r="CY16" s="5"/>
      <c r="CZ16" s="155"/>
      <c r="DA16" s="5"/>
      <c r="DB16" s="5"/>
      <c r="DC16" s="5"/>
      <c r="DD16" s="5"/>
      <c r="DE16" s="5"/>
      <c r="DF16" s="5"/>
      <c r="DG16" s="5"/>
      <c r="DH16" s="5"/>
      <c r="DI16" s="155"/>
      <c r="DJ16" s="5"/>
      <c r="DK16" s="5"/>
      <c r="DL16" s="155"/>
      <c r="DM16" s="5"/>
      <c r="DN16" s="5"/>
      <c r="DO16" s="155"/>
      <c r="DP16" s="5"/>
      <c r="DQ16" s="5"/>
      <c r="DR16" s="5"/>
      <c r="DS16" s="5"/>
      <c r="DT16" s="5"/>
      <c r="DU16" s="155"/>
      <c r="DV16" s="5"/>
      <c r="DW16" s="5"/>
      <c r="DX16" s="5"/>
      <c r="DY16" s="5"/>
      <c r="DZ16" s="5"/>
      <c r="EA16" s="5"/>
      <c r="EB16" s="10"/>
      <c r="EC16" s="5"/>
      <c r="ED16" s="155"/>
      <c r="EE16" s="5"/>
      <c r="EF16" s="5"/>
      <c r="EG16" s="15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155"/>
      <c r="EW16" s="5"/>
      <c r="EX16" s="5"/>
      <c r="EY16" s="5"/>
      <c r="EZ16" s="5"/>
      <c r="FA16" s="5"/>
      <c r="FB16" s="155"/>
      <c r="FC16" s="5"/>
      <c r="FD16" s="5"/>
      <c r="FE16" s="5"/>
      <c r="FF16" s="5"/>
      <c r="FG16" s="5"/>
      <c r="FH16" s="155"/>
      <c r="FI16" s="5"/>
      <c r="FJ16" s="5"/>
      <c r="FK16" s="155"/>
      <c r="FL16" s="5"/>
      <c r="FM16" s="5"/>
      <c r="FN16" s="155"/>
      <c r="FO16" s="5"/>
      <c r="FP16" s="5"/>
      <c r="FQ16" s="155"/>
      <c r="FR16" s="5"/>
      <c r="FS16" s="5"/>
      <c r="FT16" s="155"/>
      <c r="FU16" s="5"/>
      <c r="FV16" s="5"/>
      <c r="FW16" s="5"/>
      <c r="FX16" s="5"/>
      <c r="FY16" s="5"/>
      <c r="FZ16" s="5"/>
      <c r="GA16" s="45"/>
      <c r="GB16" s="5"/>
    </row>
    <row r="17" spans="1:184" ht="21" customHeight="1">
      <c r="A17" s="15">
        <v>9</v>
      </c>
      <c r="B17" s="205" t="s">
        <v>134</v>
      </c>
      <c r="C17" s="17" t="s">
        <v>135</v>
      </c>
      <c r="D17" s="301" t="s">
        <v>111</v>
      </c>
      <c r="E17" s="42">
        <v>31030</v>
      </c>
      <c r="F17" s="18"/>
      <c r="G17" s="18"/>
      <c r="H17" s="266">
        <f t="shared" si="0"/>
        <v>0</v>
      </c>
      <c r="I17" s="64">
        <f t="shared" si="1"/>
        <v>0</v>
      </c>
      <c r="J17" s="8">
        <f t="shared" si="2"/>
        <v>1</v>
      </c>
      <c r="K17" s="262">
        <f t="shared" si="3"/>
        <v>1</v>
      </c>
      <c r="L17" s="8">
        <f t="shared" si="4"/>
        <v>3</v>
      </c>
      <c r="M17" s="8">
        <f t="shared" si="5"/>
        <v>3.9000000000000004</v>
      </c>
      <c r="N17" s="187">
        <f t="shared" si="6"/>
        <v>2</v>
      </c>
      <c r="O17" s="8">
        <f t="shared" si="7"/>
        <v>62060</v>
      </c>
      <c r="P17" s="14"/>
      <c r="Q17" s="14"/>
      <c r="R17" s="290"/>
      <c r="S17" s="65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164"/>
      <c r="BB17" s="6"/>
      <c r="BC17" s="6"/>
      <c r="BD17" s="6"/>
      <c r="BE17" s="6"/>
      <c r="BF17" s="6"/>
      <c r="BG17" s="6"/>
      <c r="BH17" s="6"/>
      <c r="BI17" s="6"/>
      <c r="BJ17" s="164"/>
      <c r="BK17" s="6"/>
      <c r="BL17" s="6"/>
      <c r="BM17" s="6"/>
      <c r="BN17" s="6"/>
      <c r="BO17" s="6"/>
      <c r="BP17" s="164"/>
      <c r="BQ17" s="6"/>
      <c r="BR17" s="6"/>
      <c r="BS17" s="6"/>
      <c r="BT17" s="6"/>
      <c r="BU17" s="6"/>
      <c r="BV17" s="6"/>
      <c r="BW17" s="6"/>
      <c r="BX17" s="6"/>
      <c r="BY17" s="164"/>
      <c r="BZ17" s="6"/>
      <c r="CA17" s="6"/>
      <c r="CB17" s="164"/>
      <c r="CC17" s="6"/>
      <c r="CD17" s="6"/>
      <c r="CE17" s="164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164"/>
      <c r="CR17" s="6"/>
      <c r="CS17" s="6"/>
      <c r="CT17" s="164"/>
      <c r="CU17" s="6"/>
      <c r="CV17" s="6"/>
      <c r="CW17" s="164"/>
      <c r="CX17" s="6"/>
      <c r="CY17" s="6"/>
      <c r="CZ17" s="164"/>
      <c r="DA17" s="6"/>
      <c r="DB17" s="6"/>
      <c r="DC17" s="6"/>
      <c r="DD17" s="6"/>
      <c r="DE17" s="6"/>
      <c r="DF17" s="6"/>
      <c r="DG17" s="6"/>
      <c r="DH17" s="6"/>
      <c r="DI17" s="164"/>
      <c r="DJ17" s="6"/>
      <c r="DK17" s="6"/>
      <c r="DL17" s="164"/>
      <c r="DM17" s="6"/>
      <c r="DN17" s="6"/>
      <c r="DO17" s="164"/>
      <c r="DP17" s="6"/>
      <c r="DQ17" s="6"/>
      <c r="DR17" s="6"/>
      <c r="DS17" s="6"/>
      <c r="DT17" s="6"/>
      <c r="DU17" s="164"/>
      <c r="DV17" s="6"/>
      <c r="DW17" s="6"/>
      <c r="DX17" s="6"/>
      <c r="DY17" s="6"/>
      <c r="DZ17" s="6"/>
      <c r="EA17" s="6"/>
      <c r="EB17" s="11"/>
      <c r="EC17" s="6"/>
      <c r="ED17" s="164"/>
      <c r="EE17" s="6"/>
      <c r="EF17" s="6"/>
      <c r="EG17" s="164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164">
        <v>1</v>
      </c>
      <c r="EW17" s="6">
        <v>3</v>
      </c>
      <c r="EX17" s="6"/>
      <c r="EY17" s="6"/>
      <c r="EZ17" s="6"/>
      <c r="FA17" s="6"/>
      <c r="FB17" s="164"/>
      <c r="FC17" s="6"/>
      <c r="FD17" s="6"/>
      <c r="FE17" s="6"/>
      <c r="FF17" s="6"/>
      <c r="FG17" s="6"/>
      <c r="FH17" s="164"/>
      <c r="FI17" s="6"/>
      <c r="FJ17" s="6"/>
      <c r="FK17" s="164"/>
      <c r="FL17" s="6"/>
      <c r="FM17" s="6"/>
      <c r="FN17" s="164"/>
      <c r="FO17" s="6"/>
      <c r="FP17" s="6"/>
      <c r="FQ17" s="164"/>
      <c r="FR17" s="6"/>
      <c r="FS17" s="6"/>
      <c r="FT17" s="164"/>
      <c r="FU17" s="6"/>
      <c r="FV17" s="6"/>
      <c r="FW17" s="6"/>
      <c r="FX17" s="6"/>
      <c r="FY17" s="6"/>
      <c r="FZ17" s="6"/>
      <c r="GA17" s="256"/>
      <c r="GB17" s="5"/>
    </row>
    <row r="18" spans="1:184" ht="21" customHeight="1">
      <c r="A18" s="15"/>
      <c r="B18" s="205" t="s">
        <v>1847</v>
      </c>
      <c r="C18" s="17" t="s">
        <v>1817</v>
      </c>
      <c r="D18" s="301" t="s">
        <v>85</v>
      </c>
      <c r="E18" s="42">
        <v>2030.86</v>
      </c>
      <c r="F18" s="18">
        <v>900</v>
      </c>
      <c r="G18" s="18"/>
      <c r="H18" s="266"/>
      <c r="I18" s="64">
        <f t="shared" si="1"/>
        <v>0</v>
      </c>
      <c r="J18" s="8">
        <f t="shared" si="2"/>
        <v>0</v>
      </c>
      <c r="K18" s="262">
        <f t="shared" si="3"/>
        <v>0</v>
      </c>
      <c r="L18" s="8">
        <f t="shared" si="4"/>
        <v>600</v>
      </c>
      <c r="M18" s="8">
        <f t="shared" si="5"/>
        <v>780</v>
      </c>
      <c r="N18" s="319">
        <f t="shared" si="6"/>
        <v>600</v>
      </c>
      <c r="O18" s="8">
        <f t="shared" si="7"/>
        <v>1218516</v>
      </c>
      <c r="P18" s="14"/>
      <c r="Q18" s="14"/>
      <c r="R18" s="290"/>
      <c r="S18" s="65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164"/>
      <c r="BB18" s="6"/>
      <c r="BC18" s="6"/>
      <c r="BD18" s="6"/>
      <c r="BE18" s="6"/>
      <c r="BF18" s="6"/>
      <c r="BG18" s="6"/>
      <c r="BH18" s="6"/>
      <c r="BI18" s="6"/>
      <c r="BJ18" s="164"/>
      <c r="BK18" s="6"/>
      <c r="BL18" s="6"/>
      <c r="BM18" s="6"/>
      <c r="BN18" s="6"/>
      <c r="BO18" s="6"/>
      <c r="BP18" s="164"/>
      <c r="BQ18" s="6"/>
      <c r="BR18" s="6"/>
      <c r="BS18" s="6"/>
      <c r="BT18" s="6"/>
      <c r="BU18" s="6"/>
      <c r="BV18" s="6"/>
      <c r="BW18" s="6"/>
      <c r="BX18" s="6"/>
      <c r="BY18" s="164"/>
      <c r="BZ18" s="6"/>
      <c r="CA18" s="6"/>
      <c r="CB18" s="164"/>
      <c r="CC18" s="6"/>
      <c r="CD18" s="6"/>
      <c r="CE18" s="164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164"/>
      <c r="CR18" s="6"/>
      <c r="CS18" s="6"/>
      <c r="CT18" s="164"/>
      <c r="CU18" s="6"/>
      <c r="CV18" s="6"/>
      <c r="CW18" s="164"/>
      <c r="CX18" s="6"/>
      <c r="CY18" s="6"/>
      <c r="CZ18" s="164"/>
      <c r="DA18" s="6">
        <v>600</v>
      </c>
      <c r="DB18" s="6"/>
      <c r="DC18" s="6"/>
      <c r="DD18" s="6"/>
      <c r="DE18" s="6"/>
      <c r="DF18" s="6"/>
      <c r="DG18" s="6"/>
      <c r="DH18" s="6"/>
      <c r="DI18" s="164"/>
      <c r="DJ18" s="6"/>
      <c r="DK18" s="6"/>
      <c r="DL18" s="164"/>
      <c r="DM18" s="6"/>
      <c r="DN18" s="6"/>
      <c r="DO18" s="164"/>
      <c r="DP18" s="6"/>
      <c r="DQ18" s="6"/>
      <c r="DR18" s="6"/>
      <c r="DS18" s="6"/>
      <c r="DT18" s="6"/>
      <c r="DU18" s="164"/>
      <c r="DV18" s="6"/>
      <c r="DW18" s="6"/>
      <c r="DX18" s="6"/>
      <c r="DY18" s="6"/>
      <c r="DZ18" s="6"/>
      <c r="EA18" s="6"/>
      <c r="EB18" s="11"/>
      <c r="EC18" s="6"/>
      <c r="ED18" s="164"/>
      <c r="EE18" s="6"/>
      <c r="EF18" s="6"/>
      <c r="EG18" s="164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164"/>
      <c r="EW18" s="6"/>
      <c r="EX18" s="6"/>
      <c r="EY18" s="6"/>
      <c r="EZ18" s="6"/>
      <c r="FA18" s="6"/>
      <c r="FB18" s="164"/>
      <c r="FC18" s="6"/>
      <c r="FD18" s="6"/>
      <c r="FE18" s="6"/>
      <c r="FF18" s="6"/>
      <c r="FG18" s="6"/>
      <c r="FH18" s="164"/>
      <c r="FI18" s="6"/>
      <c r="FJ18" s="6"/>
      <c r="FK18" s="164"/>
      <c r="FL18" s="6"/>
      <c r="FM18" s="6"/>
      <c r="FN18" s="164"/>
      <c r="FO18" s="6"/>
      <c r="FP18" s="6"/>
      <c r="FQ18" s="164"/>
      <c r="FR18" s="6"/>
      <c r="FS18" s="6"/>
      <c r="FT18" s="164"/>
      <c r="FU18" s="6"/>
      <c r="FV18" s="6"/>
      <c r="FW18" s="6"/>
      <c r="FX18" s="6"/>
      <c r="FY18" s="6"/>
      <c r="FZ18" s="6"/>
      <c r="GA18" s="256"/>
      <c r="GB18" s="155" t="s">
        <v>1955</v>
      </c>
    </row>
    <row r="19" spans="1:184" ht="21" customHeight="1">
      <c r="A19" s="15">
        <v>10</v>
      </c>
      <c r="B19" s="206"/>
      <c r="C19" s="57" t="s">
        <v>136</v>
      </c>
      <c r="D19" s="301" t="s">
        <v>116</v>
      </c>
      <c r="E19" s="42">
        <v>65000</v>
      </c>
      <c r="F19" s="5"/>
      <c r="G19" s="5"/>
      <c r="H19" s="266">
        <f t="shared" si="0"/>
        <v>0</v>
      </c>
      <c r="I19" s="64">
        <f t="shared" si="1"/>
        <v>0</v>
      </c>
      <c r="J19" s="8">
        <f t="shared" si="2"/>
        <v>0</v>
      </c>
      <c r="K19" s="262">
        <f t="shared" si="3"/>
        <v>0</v>
      </c>
      <c r="L19" s="8">
        <f t="shared" si="4"/>
        <v>0</v>
      </c>
      <c r="M19" s="8">
        <f t="shared" si="5"/>
        <v>0</v>
      </c>
      <c r="N19" s="187">
        <f t="shared" si="6"/>
        <v>0</v>
      </c>
      <c r="O19" s="8">
        <f t="shared" si="7"/>
        <v>0</v>
      </c>
      <c r="P19" s="14"/>
      <c r="Q19" s="14"/>
      <c r="R19" s="290"/>
      <c r="S19" s="14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155"/>
      <c r="BB19" s="5"/>
      <c r="BC19" s="5"/>
      <c r="BD19" s="5"/>
      <c r="BE19" s="5"/>
      <c r="BF19" s="5"/>
      <c r="BG19" s="5"/>
      <c r="BH19" s="5"/>
      <c r="BI19" s="5"/>
      <c r="BJ19" s="155"/>
      <c r="BK19" s="5"/>
      <c r="BL19" s="5"/>
      <c r="BM19" s="5"/>
      <c r="BN19" s="5"/>
      <c r="BO19" s="5"/>
      <c r="BP19" s="155"/>
      <c r="BQ19" s="5"/>
      <c r="BR19" s="5"/>
      <c r="BS19" s="5"/>
      <c r="BT19" s="5"/>
      <c r="BU19" s="5"/>
      <c r="BV19" s="5"/>
      <c r="BW19" s="5"/>
      <c r="BX19" s="5"/>
      <c r="BY19" s="155"/>
      <c r="BZ19" s="5"/>
      <c r="CA19" s="5"/>
      <c r="CB19" s="155"/>
      <c r="CC19" s="5"/>
      <c r="CD19" s="5"/>
      <c r="CE19" s="15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155"/>
      <c r="CR19" s="5"/>
      <c r="CS19" s="5"/>
      <c r="CT19" s="155"/>
      <c r="CU19" s="5"/>
      <c r="CV19" s="5"/>
      <c r="CW19" s="155"/>
      <c r="CX19" s="5"/>
      <c r="CY19" s="5"/>
      <c r="CZ19" s="155"/>
      <c r="DA19" s="5"/>
      <c r="DB19" s="5"/>
      <c r="DC19" s="5"/>
      <c r="DD19" s="5"/>
      <c r="DE19" s="5"/>
      <c r="DF19" s="5"/>
      <c r="DG19" s="5"/>
      <c r="DH19" s="5"/>
      <c r="DI19" s="155"/>
      <c r="DJ19" s="5"/>
      <c r="DK19" s="5"/>
      <c r="DL19" s="155"/>
      <c r="DM19" s="5"/>
      <c r="DN19" s="5"/>
      <c r="DO19" s="155"/>
      <c r="DP19" s="5"/>
      <c r="DQ19" s="5"/>
      <c r="DR19" s="5"/>
      <c r="DS19" s="5"/>
      <c r="DT19" s="5"/>
      <c r="DU19" s="155"/>
      <c r="DV19" s="5"/>
      <c r="DW19" s="5"/>
      <c r="DX19" s="5"/>
      <c r="DY19" s="5"/>
      <c r="DZ19" s="5"/>
      <c r="EA19" s="5"/>
      <c r="EB19" s="10"/>
      <c r="EC19" s="5"/>
      <c r="ED19" s="155"/>
      <c r="EE19" s="5"/>
      <c r="EF19" s="5"/>
      <c r="EG19" s="15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155"/>
      <c r="EW19" s="5"/>
      <c r="EX19" s="5"/>
      <c r="EY19" s="5"/>
      <c r="EZ19" s="5"/>
      <c r="FA19" s="5"/>
      <c r="FB19" s="155"/>
      <c r="FC19" s="5"/>
      <c r="FD19" s="5"/>
      <c r="FE19" s="5"/>
      <c r="FF19" s="5"/>
      <c r="FG19" s="5"/>
      <c r="FH19" s="155"/>
      <c r="FI19" s="5"/>
      <c r="FJ19" s="5"/>
      <c r="FK19" s="155"/>
      <c r="FL19" s="5"/>
      <c r="FM19" s="5"/>
      <c r="FN19" s="155"/>
      <c r="FO19" s="5"/>
      <c r="FP19" s="5"/>
      <c r="FQ19" s="155"/>
      <c r="FR19" s="5"/>
      <c r="FS19" s="5"/>
      <c r="FT19" s="155"/>
      <c r="FU19" s="5"/>
      <c r="FV19" s="5"/>
      <c r="FW19" s="5"/>
      <c r="FX19" s="5"/>
      <c r="FY19" s="5"/>
      <c r="FZ19" s="5"/>
      <c r="GA19" s="45"/>
      <c r="GB19" s="5"/>
    </row>
    <row r="20" spans="1:184" ht="21" customHeight="1">
      <c r="A20" s="15">
        <v>11</v>
      </c>
      <c r="B20" s="206" t="s">
        <v>137</v>
      </c>
      <c r="C20" s="57" t="s">
        <v>138</v>
      </c>
      <c r="D20" s="301" t="s">
        <v>111</v>
      </c>
      <c r="E20" s="42">
        <v>7383</v>
      </c>
      <c r="F20" s="5"/>
      <c r="G20" s="5"/>
      <c r="H20" s="266">
        <f t="shared" si="0"/>
        <v>0</v>
      </c>
      <c r="I20" s="64">
        <f t="shared" si="1"/>
        <v>0</v>
      </c>
      <c r="J20" s="8">
        <f t="shared" si="2"/>
        <v>0</v>
      </c>
      <c r="K20" s="262">
        <f t="shared" si="3"/>
        <v>0</v>
      </c>
      <c r="L20" s="8">
        <f t="shared" si="4"/>
        <v>0</v>
      </c>
      <c r="M20" s="8">
        <f t="shared" si="5"/>
        <v>0</v>
      </c>
      <c r="N20" s="187">
        <f t="shared" si="6"/>
        <v>0</v>
      </c>
      <c r="O20" s="8">
        <f t="shared" si="7"/>
        <v>0</v>
      </c>
      <c r="P20" s="14"/>
      <c r="Q20" s="14"/>
      <c r="R20" s="290"/>
      <c r="S20" s="14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155"/>
      <c r="BB20" s="5"/>
      <c r="BC20" s="5"/>
      <c r="BD20" s="5"/>
      <c r="BE20" s="5"/>
      <c r="BF20" s="5"/>
      <c r="BG20" s="5"/>
      <c r="BH20" s="5"/>
      <c r="BI20" s="5"/>
      <c r="BJ20" s="155"/>
      <c r="BK20" s="5"/>
      <c r="BL20" s="5"/>
      <c r="BM20" s="5"/>
      <c r="BN20" s="5"/>
      <c r="BO20" s="5"/>
      <c r="BP20" s="155"/>
      <c r="BQ20" s="5"/>
      <c r="BR20" s="5"/>
      <c r="BS20" s="5"/>
      <c r="BT20" s="5"/>
      <c r="BU20" s="5"/>
      <c r="BV20" s="5"/>
      <c r="BW20" s="5"/>
      <c r="BX20" s="5"/>
      <c r="BY20" s="155"/>
      <c r="BZ20" s="5"/>
      <c r="CA20" s="5"/>
      <c r="CB20" s="155"/>
      <c r="CC20" s="5"/>
      <c r="CD20" s="5"/>
      <c r="CE20" s="15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155"/>
      <c r="CR20" s="5"/>
      <c r="CS20" s="5"/>
      <c r="CT20" s="155"/>
      <c r="CU20" s="5"/>
      <c r="CV20" s="5"/>
      <c r="CW20" s="155"/>
      <c r="CX20" s="5"/>
      <c r="CY20" s="5"/>
      <c r="CZ20" s="155"/>
      <c r="DA20" s="5"/>
      <c r="DB20" s="5"/>
      <c r="DC20" s="5"/>
      <c r="DD20" s="5"/>
      <c r="DE20" s="5"/>
      <c r="DF20" s="5"/>
      <c r="DG20" s="5"/>
      <c r="DH20" s="5"/>
      <c r="DI20" s="155"/>
      <c r="DJ20" s="5"/>
      <c r="DK20" s="5"/>
      <c r="DL20" s="155"/>
      <c r="DM20" s="5"/>
      <c r="DN20" s="5"/>
      <c r="DO20" s="155"/>
      <c r="DP20" s="5"/>
      <c r="DQ20" s="5"/>
      <c r="DR20" s="5"/>
      <c r="DS20" s="5"/>
      <c r="DT20" s="5"/>
      <c r="DU20" s="155"/>
      <c r="DV20" s="5"/>
      <c r="DW20" s="5"/>
      <c r="DX20" s="5"/>
      <c r="DY20" s="5"/>
      <c r="DZ20" s="5"/>
      <c r="EA20" s="5"/>
      <c r="EB20" s="10"/>
      <c r="EC20" s="5"/>
      <c r="ED20" s="155"/>
      <c r="EE20" s="5"/>
      <c r="EF20" s="5"/>
      <c r="EG20" s="15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155"/>
      <c r="EW20" s="5"/>
      <c r="EX20" s="5"/>
      <c r="EY20" s="5"/>
      <c r="EZ20" s="5"/>
      <c r="FA20" s="5"/>
      <c r="FB20" s="155"/>
      <c r="FC20" s="5"/>
      <c r="FD20" s="5"/>
      <c r="FE20" s="5"/>
      <c r="FF20" s="5"/>
      <c r="FG20" s="5"/>
      <c r="FH20" s="155"/>
      <c r="FI20" s="5"/>
      <c r="FJ20" s="5"/>
      <c r="FK20" s="155"/>
      <c r="FL20" s="5"/>
      <c r="FM20" s="5"/>
      <c r="FN20" s="155"/>
      <c r="FO20" s="5"/>
      <c r="FP20" s="5"/>
      <c r="FQ20" s="155"/>
      <c r="FR20" s="5"/>
      <c r="FS20" s="5"/>
      <c r="FT20" s="155"/>
      <c r="FU20" s="5"/>
      <c r="FV20" s="5"/>
      <c r="FW20" s="5"/>
      <c r="FX20" s="5"/>
      <c r="FY20" s="5"/>
      <c r="FZ20" s="5"/>
      <c r="GA20" s="45"/>
      <c r="GB20" s="5"/>
    </row>
    <row r="21" spans="1:184" ht="21" customHeight="1">
      <c r="A21" s="15">
        <v>12</v>
      </c>
      <c r="B21" s="206" t="s">
        <v>139</v>
      </c>
      <c r="C21" s="57" t="s">
        <v>140</v>
      </c>
      <c r="D21" s="301" t="s">
        <v>116</v>
      </c>
      <c r="E21" s="42">
        <v>2925</v>
      </c>
      <c r="F21" s="5"/>
      <c r="G21" s="5"/>
      <c r="H21" s="266">
        <f t="shared" si="0"/>
        <v>0</v>
      </c>
      <c r="I21" s="64">
        <f t="shared" si="1"/>
        <v>0</v>
      </c>
      <c r="J21" s="8">
        <f t="shared" si="2"/>
        <v>3</v>
      </c>
      <c r="K21" s="262">
        <f t="shared" si="3"/>
        <v>3</v>
      </c>
      <c r="L21" s="8">
        <f t="shared" si="4"/>
        <v>4</v>
      </c>
      <c r="M21" s="8">
        <f t="shared" si="5"/>
        <v>5.2</v>
      </c>
      <c r="N21" s="187">
        <f t="shared" si="6"/>
        <v>1</v>
      </c>
      <c r="O21" s="8">
        <f t="shared" si="7"/>
        <v>2925</v>
      </c>
      <c r="P21" s="14"/>
      <c r="Q21" s="14"/>
      <c r="R21" s="290"/>
      <c r="S21" s="14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155"/>
      <c r="BB21" s="5"/>
      <c r="BC21" s="5"/>
      <c r="BD21" s="5"/>
      <c r="BE21" s="5"/>
      <c r="BF21" s="5"/>
      <c r="BG21" s="5"/>
      <c r="BH21" s="5"/>
      <c r="BI21" s="5"/>
      <c r="BJ21" s="155"/>
      <c r="BK21" s="5"/>
      <c r="BL21" s="5"/>
      <c r="BM21" s="5"/>
      <c r="BN21" s="5"/>
      <c r="BO21" s="5"/>
      <c r="BP21" s="155"/>
      <c r="BQ21" s="5"/>
      <c r="BR21" s="5"/>
      <c r="BS21" s="5"/>
      <c r="BT21" s="5"/>
      <c r="BU21" s="5"/>
      <c r="BV21" s="5"/>
      <c r="BW21" s="5"/>
      <c r="BX21" s="5"/>
      <c r="BY21" s="155"/>
      <c r="BZ21" s="5"/>
      <c r="CA21" s="5"/>
      <c r="CB21" s="155"/>
      <c r="CC21" s="5"/>
      <c r="CD21" s="5"/>
      <c r="CE21" s="15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155"/>
      <c r="CR21" s="5"/>
      <c r="CS21" s="5"/>
      <c r="CT21" s="155"/>
      <c r="CU21" s="5"/>
      <c r="CV21" s="5"/>
      <c r="CW21" s="155"/>
      <c r="CX21" s="5"/>
      <c r="CY21" s="5"/>
      <c r="CZ21" s="155"/>
      <c r="DA21" s="5"/>
      <c r="DB21" s="5"/>
      <c r="DC21" s="5"/>
      <c r="DD21" s="5"/>
      <c r="DE21" s="5"/>
      <c r="DF21" s="5"/>
      <c r="DG21" s="5"/>
      <c r="DH21" s="5"/>
      <c r="DI21" s="155"/>
      <c r="DJ21" s="5"/>
      <c r="DK21" s="5"/>
      <c r="DL21" s="155"/>
      <c r="DM21" s="5"/>
      <c r="DN21" s="5"/>
      <c r="DO21" s="155"/>
      <c r="DP21" s="5"/>
      <c r="DQ21" s="5"/>
      <c r="DR21" s="5"/>
      <c r="DS21" s="5"/>
      <c r="DT21" s="5"/>
      <c r="DU21" s="155"/>
      <c r="DV21" s="5"/>
      <c r="DW21" s="5"/>
      <c r="DX21" s="5"/>
      <c r="DY21" s="5"/>
      <c r="DZ21" s="5"/>
      <c r="EA21" s="5"/>
      <c r="EB21" s="10"/>
      <c r="EC21" s="5"/>
      <c r="ED21" s="155"/>
      <c r="EE21" s="5"/>
      <c r="EF21" s="5"/>
      <c r="EG21" s="15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155">
        <v>3</v>
      </c>
      <c r="EW21" s="5">
        <v>4</v>
      </c>
      <c r="EX21" s="5"/>
      <c r="EY21" s="5"/>
      <c r="EZ21" s="5"/>
      <c r="FA21" s="5"/>
      <c r="FB21" s="155"/>
      <c r="FC21" s="5"/>
      <c r="FD21" s="5"/>
      <c r="FE21" s="5"/>
      <c r="FF21" s="5"/>
      <c r="FG21" s="5"/>
      <c r="FH21" s="155"/>
      <c r="FI21" s="5"/>
      <c r="FJ21" s="5"/>
      <c r="FK21" s="155"/>
      <c r="FL21" s="5"/>
      <c r="FM21" s="5"/>
      <c r="FN21" s="155"/>
      <c r="FO21" s="5"/>
      <c r="FP21" s="5"/>
      <c r="FQ21" s="155"/>
      <c r="FR21" s="5"/>
      <c r="FS21" s="5"/>
      <c r="FT21" s="155"/>
      <c r="FU21" s="5"/>
      <c r="FV21" s="5"/>
      <c r="FW21" s="5"/>
      <c r="FX21" s="5"/>
      <c r="FY21" s="5"/>
      <c r="FZ21" s="5"/>
      <c r="GA21" s="45"/>
      <c r="GB21" s="5"/>
    </row>
    <row r="22" spans="1:184" ht="21" customHeight="1">
      <c r="A22" s="15"/>
      <c r="B22" s="206"/>
      <c r="C22" s="57" t="s">
        <v>1851</v>
      </c>
      <c r="D22" s="301"/>
      <c r="E22" s="42"/>
      <c r="F22" s="5"/>
      <c r="G22" s="5"/>
      <c r="H22" s="266"/>
      <c r="I22" s="64">
        <f t="shared" si="1"/>
        <v>0</v>
      </c>
      <c r="J22" s="8">
        <f t="shared" si="2"/>
        <v>0</v>
      </c>
      <c r="K22" s="262">
        <f t="shared" si="3"/>
        <v>0</v>
      </c>
      <c r="L22" s="8">
        <f t="shared" si="4"/>
        <v>0</v>
      </c>
      <c r="M22" s="8">
        <f t="shared" si="5"/>
        <v>0</v>
      </c>
      <c r="N22" s="187">
        <f t="shared" si="6"/>
        <v>0</v>
      </c>
      <c r="O22" s="8">
        <f t="shared" si="7"/>
        <v>0</v>
      </c>
      <c r="P22" s="14"/>
      <c r="Q22" s="14"/>
      <c r="R22" s="290"/>
      <c r="S22" s="14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155"/>
      <c r="BB22" s="5"/>
      <c r="BC22" s="5"/>
      <c r="BD22" s="5"/>
      <c r="BE22" s="5"/>
      <c r="BF22" s="5"/>
      <c r="BG22" s="5"/>
      <c r="BH22" s="5"/>
      <c r="BI22" s="5"/>
      <c r="BJ22" s="155"/>
      <c r="BK22" s="5"/>
      <c r="BL22" s="5"/>
      <c r="BM22" s="5"/>
      <c r="BN22" s="5"/>
      <c r="BO22" s="5"/>
      <c r="BP22" s="155"/>
      <c r="BQ22" s="5"/>
      <c r="BR22" s="5"/>
      <c r="BS22" s="5"/>
      <c r="BT22" s="5"/>
      <c r="BU22" s="5"/>
      <c r="BV22" s="5"/>
      <c r="BW22" s="5"/>
      <c r="BX22" s="5"/>
      <c r="BY22" s="155"/>
      <c r="BZ22" s="5"/>
      <c r="CA22" s="5"/>
      <c r="CB22" s="155"/>
      <c r="CC22" s="5"/>
      <c r="CD22" s="5"/>
      <c r="CE22" s="15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155"/>
      <c r="CR22" s="5"/>
      <c r="CS22" s="5"/>
      <c r="CT22" s="155"/>
      <c r="CU22" s="5"/>
      <c r="CV22" s="5"/>
      <c r="CW22" s="155"/>
      <c r="CX22" s="5"/>
      <c r="CY22" s="5"/>
      <c r="CZ22" s="155"/>
      <c r="DA22" s="5"/>
      <c r="DB22" s="5"/>
      <c r="DC22" s="5"/>
      <c r="DD22" s="5"/>
      <c r="DE22" s="5"/>
      <c r="DF22" s="5"/>
      <c r="DG22" s="5"/>
      <c r="DH22" s="5"/>
      <c r="DI22" s="155"/>
      <c r="DJ22" s="5"/>
      <c r="DK22" s="5"/>
      <c r="DL22" s="155"/>
      <c r="DM22" s="5"/>
      <c r="DN22" s="5"/>
      <c r="DO22" s="155"/>
      <c r="DP22" s="5"/>
      <c r="DQ22" s="5"/>
      <c r="DR22" s="5"/>
      <c r="DS22" s="5"/>
      <c r="DT22" s="5"/>
      <c r="DU22" s="155"/>
      <c r="DV22" s="5"/>
      <c r="DW22" s="5"/>
      <c r="DX22" s="5"/>
      <c r="DY22" s="5"/>
      <c r="DZ22" s="5"/>
      <c r="EA22" s="5"/>
      <c r="EB22" s="10"/>
      <c r="EC22" s="5"/>
      <c r="ED22" s="155"/>
      <c r="EE22" s="5"/>
      <c r="EF22" s="5"/>
      <c r="EG22" s="15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155"/>
      <c r="EW22" s="5"/>
      <c r="EX22" s="5"/>
      <c r="EY22" s="5"/>
      <c r="EZ22" s="5"/>
      <c r="FA22" s="5"/>
      <c r="FB22" s="155"/>
      <c r="FC22" s="5"/>
      <c r="FD22" s="5"/>
      <c r="FE22" s="5"/>
      <c r="FF22" s="5"/>
      <c r="FG22" s="5"/>
      <c r="FH22" s="155"/>
      <c r="FI22" s="5"/>
      <c r="FJ22" s="5"/>
      <c r="FK22" s="155"/>
      <c r="FL22" s="5"/>
      <c r="FM22" s="5"/>
      <c r="FN22" s="155"/>
      <c r="FO22" s="5"/>
      <c r="FP22" s="5"/>
      <c r="FQ22" s="155"/>
      <c r="FR22" s="5"/>
      <c r="FS22" s="5"/>
      <c r="FT22" s="155"/>
      <c r="FU22" s="5"/>
      <c r="FV22" s="5"/>
      <c r="FW22" s="5"/>
      <c r="FX22" s="5"/>
      <c r="FY22" s="5"/>
      <c r="FZ22" s="5"/>
      <c r="GA22" s="45"/>
      <c r="GB22" s="5"/>
    </row>
    <row r="23" spans="1:184" ht="21" customHeight="1">
      <c r="A23" s="15">
        <v>13</v>
      </c>
      <c r="B23" s="56"/>
      <c r="C23" s="57" t="s">
        <v>1574</v>
      </c>
      <c r="D23" s="301" t="s">
        <v>116</v>
      </c>
      <c r="E23" s="42">
        <v>1358.9</v>
      </c>
      <c r="F23" s="5"/>
      <c r="G23" s="5"/>
      <c r="H23" s="266">
        <f t="shared" si="0"/>
        <v>0</v>
      </c>
      <c r="I23" s="64">
        <f t="shared" si="1"/>
        <v>0</v>
      </c>
      <c r="J23" s="8">
        <f t="shared" si="2"/>
        <v>0</v>
      </c>
      <c r="K23" s="262">
        <f t="shared" si="3"/>
        <v>0</v>
      </c>
      <c r="L23" s="8">
        <f t="shared" si="4"/>
        <v>4</v>
      </c>
      <c r="M23" s="8">
        <f t="shared" si="5"/>
        <v>5.2</v>
      </c>
      <c r="N23" s="187">
        <f t="shared" si="6"/>
        <v>4</v>
      </c>
      <c r="O23" s="8">
        <f t="shared" si="7"/>
        <v>5435.6</v>
      </c>
      <c r="P23" s="14"/>
      <c r="Q23" s="14"/>
      <c r="R23" s="290"/>
      <c r="S23" s="14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155"/>
      <c r="BB23" s="5"/>
      <c r="BC23" s="5"/>
      <c r="BD23" s="5"/>
      <c r="BE23" s="5"/>
      <c r="BF23" s="5"/>
      <c r="BG23" s="5"/>
      <c r="BH23" s="5"/>
      <c r="BI23" s="5"/>
      <c r="BJ23" s="155"/>
      <c r="BK23" s="5"/>
      <c r="BL23" s="5"/>
      <c r="BM23" s="5"/>
      <c r="BN23" s="5"/>
      <c r="BO23" s="5"/>
      <c r="BP23" s="155"/>
      <c r="BQ23" s="5">
        <v>4</v>
      </c>
      <c r="BR23" s="5"/>
      <c r="BS23" s="5"/>
      <c r="BT23" s="5"/>
      <c r="BU23" s="5"/>
      <c r="BV23" s="5"/>
      <c r="BW23" s="5"/>
      <c r="BX23" s="5"/>
      <c r="BY23" s="155"/>
      <c r="BZ23" s="5"/>
      <c r="CA23" s="5"/>
      <c r="CB23" s="155"/>
      <c r="CC23" s="5"/>
      <c r="CD23" s="5"/>
      <c r="CE23" s="15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155"/>
      <c r="CR23" s="5"/>
      <c r="CS23" s="5"/>
      <c r="CT23" s="155"/>
      <c r="CU23" s="5"/>
      <c r="CV23" s="5"/>
      <c r="CW23" s="155"/>
      <c r="CX23" s="5"/>
      <c r="CY23" s="5"/>
      <c r="CZ23" s="155"/>
      <c r="DA23" s="5"/>
      <c r="DB23" s="5"/>
      <c r="DC23" s="5"/>
      <c r="DD23" s="5"/>
      <c r="DE23" s="5"/>
      <c r="DF23" s="5"/>
      <c r="DG23" s="5"/>
      <c r="DH23" s="5"/>
      <c r="DI23" s="155"/>
      <c r="DJ23" s="5"/>
      <c r="DK23" s="5"/>
      <c r="DL23" s="155"/>
      <c r="DM23" s="5"/>
      <c r="DN23" s="5"/>
      <c r="DO23" s="155"/>
      <c r="DP23" s="5"/>
      <c r="DQ23" s="5"/>
      <c r="DR23" s="5"/>
      <c r="DS23" s="5"/>
      <c r="DT23" s="5"/>
      <c r="DU23" s="155"/>
      <c r="DV23" s="5"/>
      <c r="DW23" s="5"/>
      <c r="DX23" s="5"/>
      <c r="DY23" s="5"/>
      <c r="DZ23" s="5"/>
      <c r="EA23" s="5"/>
      <c r="EB23" s="10"/>
      <c r="EC23" s="5"/>
      <c r="ED23" s="155"/>
      <c r="EE23" s="5"/>
      <c r="EF23" s="5"/>
      <c r="EG23" s="15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155"/>
      <c r="EW23" s="5"/>
      <c r="EX23" s="5"/>
      <c r="EY23" s="5"/>
      <c r="EZ23" s="5"/>
      <c r="FA23" s="5"/>
      <c r="FB23" s="155"/>
      <c r="FC23" s="5"/>
      <c r="FD23" s="5"/>
      <c r="FE23" s="5"/>
      <c r="FF23" s="5"/>
      <c r="FG23" s="5"/>
      <c r="FH23" s="155"/>
      <c r="FI23" s="5"/>
      <c r="FJ23" s="5"/>
      <c r="FK23" s="155"/>
      <c r="FL23" s="5"/>
      <c r="FM23" s="5"/>
      <c r="FN23" s="155"/>
      <c r="FO23" s="5"/>
      <c r="FP23" s="5"/>
      <c r="FQ23" s="155"/>
      <c r="FR23" s="5"/>
      <c r="FS23" s="5"/>
      <c r="FT23" s="155"/>
      <c r="FU23" s="5"/>
      <c r="FV23" s="5"/>
      <c r="FW23" s="5"/>
      <c r="FX23" s="5"/>
      <c r="FY23" s="5"/>
      <c r="FZ23" s="5"/>
      <c r="GA23" s="45"/>
      <c r="GB23" s="5"/>
    </row>
    <row r="24" spans="1:184" ht="21" customHeight="1">
      <c r="A24" s="15">
        <v>14</v>
      </c>
      <c r="B24" s="56"/>
      <c r="C24" s="57" t="s">
        <v>1592</v>
      </c>
      <c r="D24" s="301" t="s">
        <v>116</v>
      </c>
      <c r="E24" s="44">
        <v>2500</v>
      </c>
      <c r="F24" s="5"/>
      <c r="G24" s="5"/>
      <c r="H24" s="266">
        <f t="shared" si="0"/>
        <v>0</v>
      </c>
      <c r="I24" s="64">
        <f t="shared" si="1"/>
        <v>0</v>
      </c>
      <c r="J24" s="8">
        <f t="shared" si="2"/>
        <v>2</v>
      </c>
      <c r="K24" s="262">
        <f t="shared" si="3"/>
        <v>2</v>
      </c>
      <c r="L24" s="8">
        <f t="shared" si="4"/>
        <v>3</v>
      </c>
      <c r="M24" s="8">
        <f t="shared" si="5"/>
        <v>3.9000000000000004</v>
      </c>
      <c r="N24" s="187">
        <f t="shared" si="6"/>
        <v>1</v>
      </c>
      <c r="O24" s="192">
        <f t="shared" si="7"/>
        <v>2500</v>
      </c>
      <c r="P24" s="14"/>
      <c r="Q24" s="14"/>
      <c r="R24" s="290"/>
      <c r="S24" s="14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155"/>
      <c r="BB24" s="5"/>
      <c r="BC24" s="5"/>
      <c r="BD24" s="5"/>
      <c r="BE24" s="5"/>
      <c r="BF24" s="5"/>
      <c r="BG24" s="5"/>
      <c r="BH24" s="5"/>
      <c r="BI24" s="5"/>
      <c r="BJ24" s="155"/>
      <c r="BK24" s="5"/>
      <c r="BL24" s="5"/>
      <c r="BM24" s="5"/>
      <c r="BN24" s="5"/>
      <c r="BO24" s="5"/>
      <c r="BP24" s="155"/>
      <c r="BQ24" s="5"/>
      <c r="BR24" s="5"/>
      <c r="BS24" s="5"/>
      <c r="BT24" s="5"/>
      <c r="BU24" s="5"/>
      <c r="BV24" s="5"/>
      <c r="BW24" s="5"/>
      <c r="BX24" s="5"/>
      <c r="BY24" s="155"/>
      <c r="BZ24" s="5"/>
      <c r="CA24" s="5"/>
      <c r="CB24" s="155"/>
      <c r="CC24" s="5"/>
      <c r="CD24" s="5"/>
      <c r="CE24" s="15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55"/>
      <c r="CR24" s="5"/>
      <c r="CS24" s="5"/>
      <c r="CT24" s="155"/>
      <c r="CU24" s="5"/>
      <c r="CV24" s="5"/>
      <c r="CW24" s="155"/>
      <c r="CX24" s="5"/>
      <c r="CY24" s="5"/>
      <c r="CZ24" s="155"/>
      <c r="DA24" s="5"/>
      <c r="DB24" s="5"/>
      <c r="DC24" s="5"/>
      <c r="DD24" s="5"/>
      <c r="DE24" s="5"/>
      <c r="DF24" s="5"/>
      <c r="DG24" s="5"/>
      <c r="DH24" s="5"/>
      <c r="DI24" s="155"/>
      <c r="DJ24" s="5"/>
      <c r="DK24" s="5"/>
      <c r="DL24" s="155"/>
      <c r="DM24" s="5"/>
      <c r="DN24" s="5"/>
      <c r="DO24" s="155"/>
      <c r="DP24" s="5"/>
      <c r="DQ24" s="5"/>
      <c r="DR24" s="5"/>
      <c r="DS24" s="5"/>
      <c r="DT24" s="5"/>
      <c r="DU24" s="155"/>
      <c r="DV24" s="5"/>
      <c r="DW24" s="5"/>
      <c r="DX24" s="5"/>
      <c r="DY24" s="5"/>
      <c r="DZ24" s="5"/>
      <c r="EA24" s="5"/>
      <c r="EB24" s="10"/>
      <c r="EC24" s="5"/>
      <c r="ED24" s="155"/>
      <c r="EE24" s="5"/>
      <c r="EF24" s="5"/>
      <c r="EG24" s="15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155">
        <v>2</v>
      </c>
      <c r="EW24" s="5">
        <v>3</v>
      </c>
      <c r="EX24" s="5"/>
      <c r="EY24" s="5"/>
      <c r="EZ24" s="5"/>
      <c r="FA24" s="5"/>
      <c r="FB24" s="155"/>
      <c r="FC24" s="5"/>
      <c r="FD24" s="5"/>
      <c r="FE24" s="5"/>
      <c r="FF24" s="5"/>
      <c r="FG24" s="5"/>
      <c r="FH24" s="155"/>
      <c r="FI24" s="5"/>
      <c r="FJ24" s="5"/>
      <c r="FK24" s="155"/>
      <c r="FL24" s="5"/>
      <c r="FM24" s="5"/>
      <c r="FN24" s="155"/>
      <c r="FO24" s="5"/>
      <c r="FP24" s="5"/>
      <c r="FQ24" s="155"/>
      <c r="FR24" s="5"/>
      <c r="FS24" s="5"/>
      <c r="FT24" s="155"/>
      <c r="FU24" s="5"/>
      <c r="FV24" s="5"/>
      <c r="FW24" s="5"/>
      <c r="FX24" s="5"/>
      <c r="FY24" s="5"/>
      <c r="FZ24" s="5"/>
      <c r="GA24" s="45"/>
      <c r="GB24" s="5"/>
    </row>
    <row r="25" spans="1:184" ht="21" customHeight="1">
      <c r="A25" s="15">
        <v>16</v>
      </c>
      <c r="B25" s="206"/>
      <c r="C25" s="57" t="s">
        <v>1393</v>
      </c>
      <c r="D25" s="301" t="s">
        <v>75</v>
      </c>
      <c r="E25" s="42">
        <v>13696</v>
      </c>
      <c r="F25" s="5"/>
      <c r="G25" s="5"/>
      <c r="H25" s="266">
        <f t="shared" si="0"/>
        <v>0</v>
      </c>
      <c r="I25" s="64">
        <f t="shared" si="1"/>
        <v>0</v>
      </c>
      <c r="J25" s="8">
        <f t="shared" si="2"/>
        <v>0</v>
      </c>
      <c r="K25" s="262">
        <f t="shared" si="3"/>
        <v>0</v>
      </c>
      <c r="L25" s="8">
        <f t="shared" si="4"/>
        <v>0</v>
      </c>
      <c r="M25" s="8">
        <f t="shared" si="5"/>
        <v>0</v>
      </c>
      <c r="N25" s="187">
        <f t="shared" si="6"/>
        <v>0</v>
      </c>
      <c r="O25" s="8">
        <f t="shared" si="7"/>
        <v>0</v>
      </c>
      <c r="P25" s="14"/>
      <c r="Q25" s="14"/>
      <c r="R25" s="290"/>
      <c r="S25" s="14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155"/>
      <c r="BB25" s="5"/>
      <c r="BC25" s="5"/>
      <c r="BD25" s="5"/>
      <c r="BE25" s="5"/>
      <c r="BF25" s="5"/>
      <c r="BG25" s="5"/>
      <c r="BH25" s="5"/>
      <c r="BI25" s="5"/>
      <c r="BJ25" s="155"/>
      <c r="BK25" s="5"/>
      <c r="BL25" s="5"/>
      <c r="BM25" s="5"/>
      <c r="BN25" s="5"/>
      <c r="BO25" s="5"/>
      <c r="BP25" s="155"/>
      <c r="BQ25" s="5"/>
      <c r="BR25" s="5"/>
      <c r="BS25" s="5"/>
      <c r="BT25" s="5"/>
      <c r="BU25" s="5"/>
      <c r="BV25" s="5"/>
      <c r="BW25" s="5"/>
      <c r="BX25" s="5"/>
      <c r="BY25" s="155"/>
      <c r="BZ25" s="5"/>
      <c r="CA25" s="5"/>
      <c r="CB25" s="155"/>
      <c r="CC25" s="5"/>
      <c r="CD25" s="5"/>
      <c r="CE25" s="15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155"/>
      <c r="CR25" s="5"/>
      <c r="CS25" s="5"/>
      <c r="CT25" s="155"/>
      <c r="CU25" s="5"/>
      <c r="CV25" s="5"/>
      <c r="CW25" s="155"/>
      <c r="CX25" s="5"/>
      <c r="CY25" s="5"/>
      <c r="CZ25" s="155"/>
      <c r="DA25" s="5"/>
      <c r="DB25" s="5"/>
      <c r="DC25" s="5"/>
      <c r="DD25" s="5"/>
      <c r="DE25" s="5"/>
      <c r="DF25" s="5"/>
      <c r="DG25" s="5"/>
      <c r="DH25" s="5"/>
      <c r="DI25" s="155"/>
      <c r="DJ25" s="5"/>
      <c r="DK25" s="5"/>
      <c r="DL25" s="155"/>
      <c r="DM25" s="5"/>
      <c r="DN25" s="5"/>
      <c r="DO25" s="155"/>
      <c r="DP25" s="5"/>
      <c r="DQ25" s="5"/>
      <c r="DR25" s="5"/>
      <c r="DS25" s="5"/>
      <c r="DT25" s="5"/>
      <c r="DU25" s="155"/>
      <c r="DV25" s="5"/>
      <c r="DW25" s="5"/>
      <c r="DX25" s="5"/>
      <c r="DY25" s="5"/>
      <c r="DZ25" s="5"/>
      <c r="EA25" s="5"/>
      <c r="EB25" s="10"/>
      <c r="EC25" s="5"/>
      <c r="ED25" s="155"/>
      <c r="EE25" s="5"/>
      <c r="EF25" s="5"/>
      <c r="EG25" s="15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155"/>
      <c r="EW25" s="5"/>
      <c r="EX25" s="5"/>
      <c r="EY25" s="5"/>
      <c r="EZ25" s="5"/>
      <c r="FA25" s="5"/>
      <c r="FB25" s="155"/>
      <c r="FC25" s="5"/>
      <c r="FD25" s="5"/>
      <c r="FE25" s="5"/>
      <c r="FF25" s="5"/>
      <c r="FG25" s="5"/>
      <c r="FH25" s="155"/>
      <c r="FI25" s="5"/>
      <c r="FJ25" s="5"/>
      <c r="FK25" s="155"/>
      <c r="FL25" s="5"/>
      <c r="FM25" s="5"/>
      <c r="FN25" s="155"/>
      <c r="FO25" s="5"/>
      <c r="FP25" s="5"/>
      <c r="FQ25" s="155"/>
      <c r="FR25" s="5"/>
      <c r="FS25" s="5"/>
      <c r="FT25" s="155"/>
      <c r="FU25" s="5"/>
      <c r="FV25" s="5"/>
      <c r="FW25" s="5"/>
      <c r="FX25" s="5"/>
      <c r="FY25" s="5"/>
      <c r="FZ25" s="5"/>
      <c r="GA25" s="45"/>
      <c r="GB25" s="5"/>
    </row>
    <row r="26" spans="1:184" ht="21" customHeight="1">
      <c r="A26" s="15">
        <v>17</v>
      </c>
      <c r="B26" s="204" t="s">
        <v>141</v>
      </c>
      <c r="C26" s="17" t="s">
        <v>142</v>
      </c>
      <c r="D26" s="301" t="s">
        <v>143</v>
      </c>
      <c r="E26" s="197">
        <v>5.564</v>
      </c>
      <c r="F26" s="5">
        <v>190000</v>
      </c>
      <c r="G26" s="5"/>
      <c r="H26" s="266"/>
      <c r="I26" s="64">
        <f t="shared" si="1"/>
        <v>0</v>
      </c>
      <c r="J26" s="8">
        <f t="shared" si="2"/>
        <v>8500</v>
      </c>
      <c r="K26" s="262">
        <f t="shared" si="3"/>
        <v>8500</v>
      </c>
      <c r="L26" s="8">
        <f t="shared" si="4"/>
        <v>11500</v>
      </c>
      <c r="M26" s="8">
        <f t="shared" si="5"/>
        <v>14950</v>
      </c>
      <c r="N26" s="187">
        <f t="shared" si="6"/>
        <v>3000</v>
      </c>
      <c r="O26" s="8">
        <f t="shared" si="7"/>
        <v>16692</v>
      </c>
      <c r="P26" s="14"/>
      <c r="Q26" s="14"/>
      <c r="R26" s="290"/>
      <c r="S26" s="14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155"/>
      <c r="BB26" s="5"/>
      <c r="BC26" s="5"/>
      <c r="BD26" s="5"/>
      <c r="BE26" s="5"/>
      <c r="BF26" s="5"/>
      <c r="BG26" s="5"/>
      <c r="BH26" s="5"/>
      <c r="BI26" s="5"/>
      <c r="BJ26" s="155"/>
      <c r="BK26" s="5"/>
      <c r="BL26" s="5"/>
      <c r="BM26" s="5"/>
      <c r="BN26" s="5"/>
      <c r="BO26" s="5"/>
      <c r="BP26" s="155"/>
      <c r="BQ26" s="5"/>
      <c r="BR26" s="5"/>
      <c r="BS26" s="5"/>
      <c r="BT26" s="5"/>
      <c r="BU26" s="5"/>
      <c r="BV26" s="5"/>
      <c r="BW26" s="5"/>
      <c r="BX26" s="5"/>
      <c r="BY26" s="155"/>
      <c r="BZ26" s="5"/>
      <c r="CA26" s="5"/>
      <c r="CB26" s="155"/>
      <c r="CC26" s="5"/>
      <c r="CD26" s="5"/>
      <c r="CE26" s="15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155"/>
      <c r="CR26" s="5"/>
      <c r="CS26" s="5"/>
      <c r="CT26" s="155"/>
      <c r="CU26" s="5"/>
      <c r="CV26" s="5"/>
      <c r="CW26" s="155"/>
      <c r="CX26" s="5"/>
      <c r="CY26" s="5"/>
      <c r="CZ26" s="155"/>
      <c r="DA26" s="5"/>
      <c r="DB26" s="5"/>
      <c r="DC26" s="5"/>
      <c r="DD26" s="5"/>
      <c r="DE26" s="5"/>
      <c r="DF26" s="5"/>
      <c r="DG26" s="5"/>
      <c r="DH26" s="5"/>
      <c r="DI26" s="155"/>
      <c r="DJ26" s="5"/>
      <c r="DK26" s="5"/>
      <c r="DL26" s="155"/>
      <c r="DM26" s="5"/>
      <c r="DN26" s="5"/>
      <c r="DO26" s="155"/>
      <c r="DP26" s="5"/>
      <c r="DQ26" s="5"/>
      <c r="DR26" s="5"/>
      <c r="DS26" s="5"/>
      <c r="DT26" s="5"/>
      <c r="DU26" s="155">
        <v>7000</v>
      </c>
      <c r="DV26" s="5">
        <v>10000</v>
      </c>
      <c r="DW26" s="5"/>
      <c r="DX26" s="5"/>
      <c r="DY26" s="5"/>
      <c r="DZ26" s="5"/>
      <c r="EA26" s="5"/>
      <c r="EB26" s="10"/>
      <c r="EC26" s="5"/>
      <c r="ED26" s="155"/>
      <c r="EE26" s="5"/>
      <c r="EF26" s="5"/>
      <c r="EG26" s="15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155"/>
      <c r="EW26" s="5"/>
      <c r="EX26" s="5"/>
      <c r="EY26" s="5"/>
      <c r="EZ26" s="5"/>
      <c r="FA26" s="5"/>
      <c r="FB26" s="155"/>
      <c r="FC26" s="5"/>
      <c r="FD26" s="5"/>
      <c r="FE26" s="5"/>
      <c r="FF26" s="5"/>
      <c r="FG26" s="5"/>
      <c r="FH26" s="179">
        <v>1500</v>
      </c>
      <c r="FI26" s="66">
        <v>1500</v>
      </c>
      <c r="FJ26" s="5"/>
      <c r="FK26" s="155"/>
      <c r="FL26" s="5"/>
      <c r="FM26" s="5"/>
      <c r="FN26" s="155"/>
      <c r="FO26" s="5"/>
      <c r="FP26" s="5"/>
      <c r="FQ26" s="155"/>
      <c r="FR26" s="5"/>
      <c r="FS26" s="5"/>
      <c r="FT26" s="155"/>
      <c r="FU26" s="5"/>
      <c r="FV26" s="5"/>
      <c r="FW26" s="5"/>
      <c r="FX26" s="5"/>
      <c r="FY26" s="5"/>
      <c r="FZ26" s="5"/>
      <c r="GA26" s="45"/>
      <c r="GB26" s="155" t="s">
        <v>1956</v>
      </c>
    </row>
    <row r="27" spans="1:184" ht="21" customHeight="1">
      <c r="A27" s="15">
        <v>18</v>
      </c>
      <c r="B27" s="207"/>
      <c r="C27" s="21" t="s">
        <v>1391</v>
      </c>
      <c r="D27" s="20" t="s">
        <v>75</v>
      </c>
      <c r="E27" s="42">
        <v>2386.1</v>
      </c>
      <c r="F27" s="22"/>
      <c r="G27" s="22"/>
      <c r="H27" s="266">
        <f t="shared" si="0"/>
        <v>0</v>
      </c>
      <c r="I27" s="64">
        <f t="shared" si="1"/>
        <v>0</v>
      </c>
      <c r="J27" s="8">
        <f t="shared" si="2"/>
        <v>0</v>
      </c>
      <c r="K27" s="262">
        <f t="shared" si="3"/>
        <v>0</v>
      </c>
      <c r="L27" s="8">
        <f t="shared" si="4"/>
        <v>0</v>
      </c>
      <c r="M27" s="8">
        <f t="shared" si="5"/>
        <v>0</v>
      </c>
      <c r="N27" s="187">
        <f t="shared" si="6"/>
        <v>0</v>
      </c>
      <c r="O27" s="8">
        <f t="shared" si="7"/>
        <v>0</v>
      </c>
      <c r="P27" s="67"/>
      <c r="Q27" s="67"/>
      <c r="R27" s="291"/>
      <c r="S27" s="68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156"/>
      <c r="BB27" s="7"/>
      <c r="BC27" s="7"/>
      <c r="BD27" s="7"/>
      <c r="BE27" s="7"/>
      <c r="BF27" s="7"/>
      <c r="BG27" s="7"/>
      <c r="BH27" s="7"/>
      <c r="BI27" s="7"/>
      <c r="BJ27" s="156"/>
      <c r="BK27" s="7"/>
      <c r="BL27" s="7"/>
      <c r="BM27" s="7"/>
      <c r="BN27" s="7"/>
      <c r="BO27" s="7"/>
      <c r="BP27" s="156"/>
      <c r="BQ27" s="7"/>
      <c r="BR27" s="7"/>
      <c r="BS27" s="7"/>
      <c r="BT27" s="7"/>
      <c r="BU27" s="7"/>
      <c r="BV27" s="7"/>
      <c r="BW27" s="7"/>
      <c r="BX27" s="7"/>
      <c r="BY27" s="156"/>
      <c r="BZ27" s="7"/>
      <c r="CA27" s="7"/>
      <c r="CB27" s="156"/>
      <c r="CC27" s="7"/>
      <c r="CD27" s="7"/>
      <c r="CE27" s="156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156"/>
      <c r="CR27" s="7"/>
      <c r="CS27" s="7"/>
      <c r="CT27" s="156"/>
      <c r="CU27" s="7"/>
      <c r="CV27" s="7"/>
      <c r="CW27" s="156"/>
      <c r="CX27" s="7"/>
      <c r="CY27" s="7"/>
      <c r="CZ27" s="156"/>
      <c r="DA27" s="7"/>
      <c r="DB27" s="7"/>
      <c r="DC27" s="7"/>
      <c r="DD27" s="7"/>
      <c r="DE27" s="7"/>
      <c r="DF27" s="7"/>
      <c r="DG27" s="7"/>
      <c r="DH27" s="7"/>
      <c r="DI27" s="156"/>
      <c r="DJ27" s="7"/>
      <c r="DK27" s="7"/>
      <c r="DL27" s="156"/>
      <c r="DM27" s="7"/>
      <c r="DN27" s="7"/>
      <c r="DO27" s="156"/>
      <c r="DP27" s="7"/>
      <c r="DQ27" s="7"/>
      <c r="DR27" s="7"/>
      <c r="DS27" s="7"/>
      <c r="DT27" s="7"/>
      <c r="DU27" s="156"/>
      <c r="DV27" s="7"/>
      <c r="DW27" s="7"/>
      <c r="DX27" s="7"/>
      <c r="DY27" s="7"/>
      <c r="DZ27" s="7"/>
      <c r="EA27" s="7"/>
      <c r="EB27" s="12"/>
      <c r="EC27" s="7"/>
      <c r="ED27" s="156"/>
      <c r="EE27" s="7"/>
      <c r="EF27" s="7"/>
      <c r="EG27" s="156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156"/>
      <c r="EW27" s="7"/>
      <c r="EX27" s="7"/>
      <c r="EY27" s="7"/>
      <c r="EZ27" s="7"/>
      <c r="FA27" s="7"/>
      <c r="FB27" s="156"/>
      <c r="FC27" s="7"/>
      <c r="FD27" s="7"/>
      <c r="FE27" s="7"/>
      <c r="FF27" s="7"/>
      <c r="FG27" s="7"/>
      <c r="FH27" s="156"/>
      <c r="FI27" s="7"/>
      <c r="FJ27" s="7"/>
      <c r="FK27" s="156"/>
      <c r="FL27" s="7"/>
      <c r="FM27" s="7"/>
      <c r="FN27" s="156"/>
      <c r="FO27" s="7"/>
      <c r="FP27" s="7"/>
      <c r="FQ27" s="156"/>
      <c r="FR27" s="7"/>
      <c r="FS27" s="7"/>
      <c r="FT27" s="156"/>
      <c r="FU27" s="7"/>
      <c r="FV27" s="7"/>
      <c r="FW27" s="7"/>
      <c r="FX27" s="7"/>
      <c r="FY27" s="7"/>
      <c r="FZ27" s="7"/>
      <c r="GA27" s="257"/>
      <c r="GB27" s="5"/>
    </row>
    <row r="28" spans="1:184" ht="21" customHeight="1">
      <c r="A28" s="15"/>
      <c r="B28" s="207"/>
      <c r="C28" s="21" t="s">
        <v>1858</v>
      </c>
      <c r="D28" s="20"/>
      <c r="E28" s="42"/>
      <c r="F28" s="22"/>
      <c r="G28" s="22"/>
      <c r="H28" s="266"/>
      <c r="I28" s="64">
        <f t="shared" si="1"/>
        <v>0</v>
      </c>
      <c r="J28" s="8">
        <f t="shared" si="2"/>
        <v>0</v>
      </c>
      <c r="K28" s="262">
        <f t="shared" si="3"/>
        <v>0</v>
      </c>
      <c r="L28" s="8">
        <f t="shared" si="4"/>
        <v>0</v>
      </c>
      <c r="M28" s="8">
        <f t="shared" si="5"/>
        <v>0</v>
      </c>
      <c r="N28" s="187">
        <f t="shared" si="6"/>
        <v>0</v>
      </c>
      <c r="O28" s="8">
        <f t="shared" si="7"/>
        <v>0</v>
      </c>
      <c r="P28" s="67"/>
      <c r="Q28" s="67"/>
      <c r="R28" s="291"/>
      <c r="S28" s="68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156"/>
      <c r="BB28" s="7"/>
      <c r="BC28" s="7"/>
      <c r="BD28" s="7"/>
      <c r="BE28" s="7"/>
      <c r="BF28" s="7"/>
      <c r="BG28" s="7"/>
      <c r="BH28" s="7"/>
      <c r="BI28" s="7"/>
      <c r="BJ28" s="156"/>
      <c r="BK28" s="7"/>
      <c r="BL28" s="7"/>
      <c r="BM28" s="7"/>
      <c r="BN28" s="7"/>
      <c r="BO28" s="7"/>
      <c r="BP28" s="156"/>
      <c r="BQ28" s="7"/>
      <c r="BR28" s="7"/>
      <c r="BS28" s="7"/>
      <c r="BT28" s="7"/>
      <c r="BU28" s="7"/>
      <c r="BV28" s="7"/>
      <c r="BW28" s="7"/>
      <c r="BX28" s="7"/>
      <c r="BY28" s="156"/>
      <c r="BZ28" s="7"/>
      <c r="CA28" s="7"/>
      <c r="CB28" s="156"/>
      <c r="CC28" s="7"/>
      <c r="CD28" s="7"/>
      <c r="CE28" s="156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156"/>
      <c r="CR28" s="7"/>
      <c r="CS28" s="7"/>
      <c r="CT28" s="156"/>
      <c r="CU28" s="7"/>
      <c r="CV28" s="7"/>
      <c r="CW28" s="156"/>
      <c r="CX28" s="7"/>
      <c r="CY28" s="7"/>
      <c r="CZ28" s="156"/>
      <c r="DA28" s="7"/>
      <c r="DB28" s="7"/>
      <c r="DC28" s="7"/>
      <c r="DD28" s="7"/>
      <c r="DE28" s="7"/>
      <c r="DF28" s="7"/>
      <c r="DG28" s="7"/>
      <c r="DH28" s="7"/>
      <c r="DI28" s="156"/>
      <c r="DJ28" s="7"/>
      <c r="DK28" s="7"/>
      <c r="DL28" s="156"/>
      <c r="DM28" s="7"/>
      <c r="DN28" s="7"/>
      <c r="DO28" s="156"/>
      <c r="DP28" s="7"/>
      <c r="DQ28" s="7"/>
      <c r="DR28" s="7"/>
      <c r="DS28" s="7"/>
      <c r="DT28" s="7"/>
      <c r="DU28" s="156"/>
      <c r="DV28" s="7"/>
      <c r="DW28" s="7"/>
      <c r="DX28" s="7"/>
      <c r="DY28" s="7"/>
      <c r="DZ28" s="7"/>
      <c r="EA28" s="7"/>
      <c r="EB28" s="12"/>
      <c r="EC28" s="7"/>
      <c r="ED28" s="156"/>
      <c r="EE28" s="7"/>
      <c r="EF28" s="7"/>
      <c r="EG28" s="156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156"/>
      <c r="EW28" s="7"/>
      <c r="EX28" s="7"/>
      <c r="EY28" s="7"/>
      <c r="EZ28" s="7"/>
      <c r="FA28" s="7"/>
      <c r="FB28" s="156"/>
      <c r="FC28" s="7"/>
      <c r="FD28" s="7"/>
      <c r="FE28" s="7"/>
      <c r="FF28" s="7"/>
      <c r="FG28" s="7"/>
      <c r="FH28" s="156"/>
      <c r="FI28" s="7"/>
      <c r="FJ28" s="7"/>
      <c r="FK28" s="156"/>
      <c r="FL28" s="7"/>
      <c r="FM28" s="7"/>
      <c r="FN28" s="156"/>
      <c r="FO28" s="7"/>
      <c r="FP28" s="7"/>
      <c r="FQ28" s="156"/>
      <c r="FR28" s="7"/>
      <c r="FS28" s="7"/>
      <c r="FT28" s="156"/>
      <c r="FU28" s="7"/>
      <c r="FV28" s="7"/>
      <c r="FW28" s="7"/>
      <c r="FX28" s="7"/>
      <c r="FY28" s="7"/>
      <c r="FZ28" s="7"/>
      <c r="GA28" s="257"/>
      <c r="GB28" s="5"/>
    </row>
    <row r="29" spans="1:184" ht="21" customHeight="1">
      <c r="A29" s="15">
        <v>19</v>
      </c>
      <c r="B29" s="208" t="s">
        <v>144</v>
      </c>
      <c r="C29" s="58" t="s">
        <v>145</v>
      </c>
      <c r="D29" s="15" t="s">
        <v>116</v>
      </c>
      <c r="E29" s="42">
        <v>3000</v>
      </c>
      <c r="F29" s="5">
        <v>1</v>
      </c>
      <c r="G29" s="5"/>
      <c r="H29" s="266">
        <f t="shared" si="0"/>
        <v>1</v>
      </c>
      <c r="I29" s="64">
        <f t="shared" si="1"/>
        <v>0</v>
      </c>
      <c r="J29" s="8">
        <f t="shared" si="2"/>
        <v>1</v>
      </c>
      <c r="K29" s="262">
        <f t="shared" si="3"/>
        <v>1</v>
      </c>
      <c r="L29" s="8">
        <f t="shared" si="4"/>
        <v>3</v>
      </c>
      <c r="M29" s="8">
        <f t="shared" si="5"/>
        <v>3.9000000000000004</v>
      </c>
      <c r="N29" s="187">
        <f t="shared" si="6"/>
        <v>1</v>
      </c>
      <c r="O29" s="8">
        <f t="shared" si="7"/>
        <v>3000</v>
      </c>
      <c r="P29" s="14"/>
      <c r="Q29" s="14"/>
      <c r="R29" s="290">
        <v>1</v>
      </c>
      <c r="S29" s="14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155"/>
      <c r="BB29" s="5"/>
      <c r="BC29" s="5"/>
      <c r="BD29" s="5"/>
      <c r="BE29" s="5"/>
      <c r="BF29" s="5"/>
      <c r="BG29" s="5"/>
      <c r="BH29" s="5"/>
      <c r="BI29" s="5"/>
      <c r="BJ29" s="155"/>
      <c r="BK29" s="5"/>
      <c r="BL29" s="5"/>
      <c r="BM29" s="5"/>
      <c r="BN29" s="5"/>
      <c r="BO29" s="5"/>
      <c r="BP29" s="155"/>
      <c r="BQ29" s="5"/>
      <c r="BR29" s="5"/>
      <c r="BS29" s="5"/>
      <c r="BT29" s="5"/>
      <c r="BU29" s="5"/>
      <c r="BV29" s="5"/>
      <c r="BW29" s="5"/>
      <c r="BX29" s="5"/>
      <c r="BY29" s="155"/>
      <c r="BZ29" s="5"/>
      <c r="CA29" s="5"/>
      <c r="CB29" s="155"/>
      <c r="CC29" s="5"/>
      <c r="CD29" s="5"/>
      <c r="CE29" s="15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155"/>
      <c r="CR29" s="5"/>
      <c r="CS29" s="5"/>
      <c r="CT29" s="155">
        <v>1</v>
      </c>
      <c r="CU29" s="5">
        <v>2</v>
      </c>
      <c r="CV29" s="5"/>
      <c r="CW29" s="155"/>
      <c r="CX29" s="5"/>
      <c r="CY29" s="5"/>
      <c r="CZ29" s="155"/>
      <c r="DA29" s="5"/>
      <c r="DB29" s="5"/>
      <c r="DC29" s="5"/>
      <c r="DD29" s="5"/>
      <c r="DE29" s="5"/>
      <c r="DF29" s="5"/>
      <c r="DG29" s="5"/>
      <c r="DH29" s="5"/>
      <c r="DI29" s="155"/>
      <c r="DJ29" s="5"/>
      <c r="DK29" s="5"/>
      <c r="DL29" s="155"/>
      <c r="DM29" s="5"/>
      <c r="DN29" s="5"/>
      <c r="DO29" s="155"/>
      <c r="DP29" s="5"/>
      <c r="DQ29" s="5"/>
      <c r="DR29" s="5"/>
      <c r="DS29" s="5"/>
      <c r="DT29" s="5"/>
      <c r="DU29" s="155"/>
      <c r="DV29" s="5"/>
      <c r="DW29" s="5"/>
      <c r="DX29" s="5"/>
      <c r="DY29" s="5"/>
      <c r="DZ29" s="5"/>
      <c r="EA29" s="5"/>
      <c r="EB29" s="10"/>
      <c r="EC29" s="5"/>
      <c r="ED29" s="155"/>
      <c r="EE29" s="5"/>
      <c r="EF29" s="5"/>
      <c r="EG29" s="15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155"/>
      <c r="EW29" s="5"/>
      <c r="EX29" s="5"/>
      <c r="EY29" s="5"/>
      <c r="EZ29" s="5"/>
      <c r="FA29" s="5"/>
      <c r="FB29" s="155"/>
      <c r="FC29" s="5"/>
      <c r="FD29" s="5"/>
      <c r="FE29" s="5"/>
      <c r="FF29" s="5"/>
      <c r="FG29" s="5"/>
      <c r="FH29" s="155"/>
      <c r="FI29" s="5"/>
      <c r="FJ29" s="5"/>
      <c r="FK29" s="155"/>
      <c r="FL29" s="5"/>
      <c r="FM29" s="5"/>
      <c r="FN29" s="155"/>
      <c r="FO29" s="5"/>
      <c r="FP29" s="5"/>
      <c r="FQ29" s="155"/>
      <c r="FR29" s="5"/>
      <c r="FS29" s="5"/>
      <c r="FT29" s="155"/>
      <c r="FU29" s="5"/>
      <c r="FV29" s="5"/>
      <c r="FW29" s="5"/>
      <c r="FX29" s="5"/>
      <c r="FY29" s="5"/>
      <c r="FZ29" s="5"/>
      <c r="GA29" s="45"/>
      <c r="GB29" s="5"/>
    </row>
    <row r="30" spans="1:184" s="9" customFormat="1" ht="21" customHeight="1">
      <c r="A30" s="216">
        <v>20</v>
      </c>
      <c r="B30" s="217" t="s">
        <v>146</v>
      </c>
      <c r="C30" s="218" t="s">
        <v>147</v>
      </c>
      <c r="D30" s="216" t="s">
        <v>116</v>
      </c>
      <c r="E30" s="219">
        <v>2033</v>
      </c>
      <c r="F30" s="10"/>
      <c r="G30" s="10"/>
      <c r="H30" s="266">
        <f t="shared" si="0"/>
        <v>0</v>
      </c>
      <c r="I30" s="64">
        <f t="shared" si="1"/>
        <v>0</v>
      </c>
      <c r="J30" s="8">
        <f t="shared" si="2"/>
        <v>0</v>
      </c>
      <c r="K30" s="262">
        <f t="shared" si="3"/>
        <v>0</v>
      </c>
      <c r="L30" s="8">
        <f t="shared" si="4"/>
        <v>0</v>
      </c>
      <c r="M30" s="8">
        <f t="shared" si="5"/>
        <v>0</v>
      </c>
      <c r="N30" s="187">
        <f t="shared" si="6"/>
        <v>0</v>
      </c>
      <c r="O30" s="8">
        <f t="shared" si="7"/>
        <v>0</v>
      </c>
      <c r="P30" s="220"/>
      <c r="Q30" s="220"/>
      <c r="R30" s="290"/>
      <c r="S30" s="22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258"/>
      <c r="GB30" s="10"/>
    </row>
    <row r="31" spans="1:184" s="3" customFormat="1" ht="21" customHeight="1">
      <c r="A31" s="15">
        <v>21</v>
      </c>
      <c r="B31" s="204" t="s">
        <v>148</v>
      </c>
      <c r="C31" s="19" t="s">
        <v>149</v>
      </c>
      <c r="D31" s="301" t="s">
        <v>85</v>
      </c>
      <c r="E31" s="42">
        <v>5243</v>
      </c>
      <c r="F31" s="5"/>
      <c r="G31" s="5"/>
      <c r="H31" s="266">
        <f t="shared" si="0"/>
        <v>0</v>
      </c>
      <c r="I31" s="64">
        <f t="shared" si="1"/>
        <v>0</v>
      </c>
      <c r="J31" s="8">
        <f t="shared" si="2"/>
        <v>35.66</v>
      </c>
      <c r="K31" s="262">
        <f t="shared" si="3"/>
        <v>35.66</v>
      </c>
      <c r="L31" s="187">
        <f t="shared" si="4"/>
        <v>1</v>
      </c>
      <c r="M31" s="8">
        <f t="shared" si="5"/>
        <v>1.3</v>
      </c>
      <c r="N31" s="187"/>
      <c r="O31" s="8">
        <f t="shared" si="7"/>
        <v>0</v>
      </c>
      <c r="P31" s="14"/>
      <c r="Q31" s="14"/>
      <c r="R31" s="290">
        <v>1</v>
      </c>
      <c r="S31" s="14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155"/>
      <c r="BB31" s="5"/>
      <c r="BC31" s="5"/>
      <c r="BD31" s="5"/>
      <c r="BE31" s="5"/>
      <c r="BF31" s="5"/>
      <c r="BG31" s="5"/>
      <c r="BH31" s="5"/>
      <c r="BI31" s="5"/>
      <c r="BJ31" s="155"/>
      <c r="BK31" s="5"/>
      <c r="BL31" s="5"/>
      <c r="BM31" s="5"/>
      <c r="BN31" s="5"/>
      <c r="BO31" s="5"/>
      <c r="BP31" s="155"/>
      <c r="BQ31" s="5"/>
      <c r="BR31" s="5"/>
      <c r="BS31" s="5"/>
      <c r="BT31" s="5"/>
      <c r="BU31" s="5"/>
      <c r="BV31" s="5"/>
      <c r="BW31" s="5"/>
      <c r="BX31" s="5"/>
      <c r="BY31" s="155"/>
      <c r="BZ31" s="5"/>
      <c r="CA31" s="5"/>
      <c r="CB31" s="155"/>
      <c r="CC31" s="5"/>
      <c r="CD31" s="5"/>
      <c r="CE31" s="155">
        <f>1.66+34</f>
        <v>35.66</v>
      </c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155"/>
      <c r="CR31" s="5"/>
      <c r="CS31" s="5"/>
      <c r="CT31" s="155"/>
      <c r="CU31" s="5"/>
      <c r="CV31" s="5"/>
      <c r="CW31" s="155"/>
      <c r="CX31" s="5"/>
      <c r="CY31" s="5"/>
      <c r="CZ31" s="155"/>
      <c r="DA31" s="5"/>
      <c r="DB31" s="5"/>
      <c r="DC31" s="5"/>
      <c r="DD31" s="5"/>
      <c r="DE31" s="5"/>
      <c r="DF31" s="5"/>
      <c r="DG31" s="5"/>
      <c r="DH31" s="5"/>
      <c r="DI31" s="155"/>
      <c r="DJ31" s="5"/>
      <c r="DK31" s="5"/>
      <c r="DL31" s="155"/>
      <c r="DM31" s="5"/>
      <c r="DN31" s="5"/>
      <c r="DO31" s="155"/>
      <c r="DP31" s="5"/>
      <c r="DQ31" s="5"/>
      <c r="DR31" s="5"/>
      <c r="DS31" s="5"/>
      <c r="DT31" s="5"/>
      <c r="DU31" s="155"/>
      <c r="DV31" s="5"/>
      <c r="DW31" s="5"/>
      <c r="DX31" s="5"/>
      <c r="DY31" s="5"/>
      <c r="DZ31" s="5"/>
      <c r="EA31" s="5"/>
      <c r="EB31" s="10"/>
      <c r="EC31" s="5"/>
      <c r="ED31" s="155"/>
      <c r="EE31" s="5"/>
      <c r="EF31" s="5"/>
      <c r="EG31" s="15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155"/>
      <c r="EW31" s="5"/>
      <c r="EX31" s="5"/>
      <c r="EY31" s="5"/>
      <c r="EZ31" s="5"/>
      <c r="FA31" s="5"/>
      <c r="FB31" s="155"/>
      <c r="FC31" s="5"/>
      <c r="FD31" s="5"/>
      <c r="FE31" s="5"/>
      <c r="FF31" s="5"/>
      <c r="FG31" s="5"/>
      <c r="FH31" s="155"/>
      <c r="FI31" s="5"/>
      <c r="FJ31" s="5"/>
      <c r="FK31" s="155"/>
      <c r="FL31" s="5"/>
      <c r="FM31" s="5"/>
      <c r="FN31" s="155"/>
      <c r="FO31" s="5"/>
      <c r="FP31" s="5"/>
      <c r="FQ31" s="155"/>
      <c r="FR31" s="5"/>
      <c r="FS31" s="5"/>
      <c r="FT31" s="155"/>
      <c r="FU31" s="5"/>
      <c r="FV31" s="5"/>
      <c r="FW31" s="5"/>
      <c r="FX31" s="5"/>
      <c r="FY31" s="5"/>
      <c r="FZ31" s="5"/>
      <c r="GA31" s="45"/>
      <c r="GB31" s="156" t="s">
        <v>1958</v>
      </c>
    </row>
    <row r="32" spans="1:184" ht="21" customHeight="1">
      <c r="A32" s="15">
        <v>22</v>
      </c>
      <c r="B32" s="204" t="s">
        <v>150</v>
      </c>
      <c r="C32" s="19" t="s">
        <v>1856</v>
      </c>
      <c r="D32" s="301" t="s">
        <v>85</v>
      </c>
      <c r="E32" s="42">
        <v>5564</v>
      </c>
      <c r="F32" s="5">
        <v>139</v>
      </c>
      <c r="G32" s="5"/>
      <c r="H32" s="266">
        <f t="shared" si="0"/>
        <v>139</v>
      </c>
      <c r="I32" s="64">
        <f t="shared" si="1"/>
        <v>0</v>
      </c>
      <c r="J32" s="8">
        <f t="shared" si="2"/>
        <v>20</v>
      </c>
      <c r="K32" s="262">
        <f t="shared" si="3"/>
        <v>20</v>
      </c>
      <c r="L32" s="187">
        <f t="shared" si="4"/>
        <v>170</v>
      </c>
      <c r="M32" s="8">
        <f t="shared" si="5"/>
        <v>221</v>
      </c>
      <c r="N32" s="187">
        <f t="shared" si="6"/>
        <v>11</v>
      </c>
      <c r="O32" s="192">
        <f t="shared" si="7"/>
        <v>61204</v>
      </c>
      <c r="P32" s="14"/>
      <c r="Q32" s="14"/>
      <c r="R32" s="290"/>
      <c r="S32" s="14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155"/>
      <c r="BB32" s="5"/>
      <c r="BC32" s="5"/>
      <c r="BD32" s="5"/>
      <c r="BE32" s="5"/>
      <c r="BF32" s="5"/>
      <c r="BG32" s="5"/>
      <c r="BH32" s="5"/>
      <c r="BI32" s="5"/>
      <c r="BJ32" s="155"/>
      <c r="BK32" s="5"/>
      <c r="BL32" s="5"/>
      <c r="BM32" s="5"/>
      <c r="BN32" s="5"/>
      <c r="BO32" s="5"/>
      <c r="BP32" s="155"/>
      <c r="BQ32" s="5"/>
      <c r="BR32" s="5"/>
      <c r="BS32" s="5"/>
      <c r="BT32" s="5"/>
      <c r="BU32" s="5"/>
      <c r="BV32" s="5"/>
      <c r="BW32" s="5"/>
      <c r="BX32" s="5"/>
      <c r="BY32" s="155"/>
      <c r="BZ32" s="5"/>
      <c r="CA32" s="5"/>
      <c r="CB32" s="155"/>
      <c r="CC32" s="5"/>
      <c r="CD32" s="5"/>
      <c r="CE32" s="155"/>
      <c r="CF32" s="5">
        <v>80</v>
      </c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155"/>
      <c r="CR32" s="5"/>
      <c r="CS32" s="5"/>
      <c r="CT32" s="155"/>
      <c r="CU32" s="5"/>
      <c r="CV32" s="5"/>
      <c r="CW32" s="155">
        <v>20</v>
      </c>
      <c r="CX32" s="5">
        <v>90</v>
      </c>
      <c r="CY32" s="5"/>
      <c r="CZ32" s="155"/>
      <c r="DA32" s="5"/>
      <c r="DB32" s="5"/>
      <c r="DC32" s="5"/>
      <c r="DD32" s="5"/>
      <c r="DE32" s="5"/>
      <c r="DF32" s="5"/>
      <c r="DG32" s="5"/>
      <c r="DH32" s="5"/>
      <c r="DI32" s="155"/>
      <c r="DJ32" s="5"/>
      <c r="DK32" s="5"/>
      <c r="DL32" s="155"/>
      <c r="DM32" s="5"/>
      <c r="DN32" s="5"/>
      <c r="DO32" s="155"/>
      <c r="DP32" s="5"/>
      <c r="DQ32" s="5"/>
      <c r="DR32" s="5"/>
      <c r="DS32" s="5"/>
      <c r="DT32" s="5"/>
      <c r="DU32" s="155"/>
      <c r="DV32" s="5"/>
      <c r="DW32" s="5"/>
      <c r="DX32" s="5"/>
      <c r="DY32" s="5"/>
      <c r="DZ32" s="5"/>
      <c r="EA32" s="5"/>
      <c r="EB32" s="10"/>
      <c r="EC32" s="5"/>
      <c r="ED32" s="155"/>
      <c r="EE32" s="5"/>
      <c r="EF32" s="5"/>
      <c r="EG32" s="15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155"/>
      <c r="EW32" s="5"/>
      <c r="EX32" s="5"/>
      <c r="EY32" s="5"/>
      <c r="EZ32" s="5"/>
      <c r="FA32" s="5"/>
      <c r="FB32" s="155"/>
      <c r="FC32" s="5"/>
      <c r="FD32" s="5"/>
      <c r="FE32" s="5"/>
      <c r="FF32" s="5"/>
      <c r="FG32" s="5"/>
      <c r="FH32" s="155"/>
      <c r="FI32" s="5"/>
      <c r="FJ32" s="5"/>
      <c r="FK32" s="155"/>
      <c r="FL32" s="5"/>
      <c r="FM32" s="5"/>
      <c r="FN32" s="155"/>
      <c r="FO32" s="5"/>
      <c r="FP32" s="5"/>
      <c r="FQ32" s="155"/>
      <c r="FR32" s="5"/>
      <c r="FS32" s="5"/>
      <c r="FT32" s="155"/>
      <c r="FU32" s="5"/>
      <c r="FV32" s="5"/>
      <c r="FW32" s="5"/>
      <c r="FX32" s="5"/>
      <c r="FY32" s="5"/>
      <c r="FZ32" s="5"/>
      <c r="GA32" s="45"/>
      <c r="GB32" s="5"/>
    </row>
    <row r="33" spans="1:184" ht="21" customHeight="1">
      <c r="A33" s="15"/>
      <c r="B33" s="204"/>
      <c r="C33" s="19" t="s">
        <v>1859</v>
      </c>
      <c r="D33" s="301"/>
      <c r="E33" s="42"/>
      <c r="F33" s="5"/>
      <c r="G33" s="5"/>
      <c r="H33" s="266"/>
      <c r="I33" s="64">
        <f t="shared" si="1"/>
        <v>0</v>
      </c>
      <c r="J33" s="8">
        <f t="shared" si="2"/>
        <v>0</v>
      </c>
      <c r="K33" s="262">
        <f t="shared" si="3"/>
        <v>0</v>
      </c>
      <c r="L33" s="187">
        <f t="shared" si="4"/>
        <v>0</v>
      </c>
      <c r="M33" s="8">
        <f t="shared" si="5"/>
        <v>0</v>
      </c>
      <c r="N33" s="187">
        <f t="shared" si="6"/>
        <v>0</v>
      </c>
      <c r="O33" s="8">
        <f t="shared" si="7"/>
        <v>0</v>
      </c>
      <c r="P33" s="14"/>
      <c r="Q33" s="14"/>
      <c r="R33" s="290"/>
      <c r="S33" s="14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155"/>
      <c r="BB33" s="5"/>
      <c r="BC33" s="5"/>
      <c r="BD33" s="5"/>
      <c r="BE33" s="5"/>
      <c r="BF33" s="5"/>
      <c r="BG33" s="5"/>
      <c r="BH33" s="5"/>
      <c r="BI33" s="5"/>
      <c r="BJ33" s="155"/>
      <c r="BK33" s="5"/>
      <c r="BL33" s="5"/>
      <c r="BM33" s="5"/>
      <c r="BN33" s="5"/>
      <c r="BO33" s="5"/>
      <c r="BP33" s="155"/>
      <c r="BQ33" s="5"/>
      <c r="BR33" s="5"/>
      <c r="BS33" s="5"/>
      <c r="BT33" s="5"/>
      <c r="BU33" s="5"/>
      <c r="BV33" s="5"/>
      <c r="BW33" s="5"/>
      <c r="BX33" s="5"/>
      <c r="BY33" s="155"/>
      <c r="BZ33" s="5"/>
      <c r="CA33" s="5"/>
      <c r="CB33" s="155"/>
      <c r="CC33" s="5"/>
      <c r="CD33" s="5"/>
      <c r="CE33" s="15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155"/>
      <c r="CR33" s="5"/>
      <c r="CS33" s="5"/>
      <c r="CT33" s="155"/>
      <c r="CU33" s="5"/>
      <c r="CV33" s="5"/>
      <c r="CW33" s="155"/>
      <c r="CX33" s="5"/>
      <c r="CY33" s="5"/>
      <c r="CZ33" s="155"/>
      <c r="DA33" s="5"/>
      <c r="DB33" s="5"/>
      <c r="DC33" s="5"/>
      <c r="DD33" s="5"/>
      <c r="DE33" s="5"/>
      <c r="DF33" s="5"/>
      <c r="DG33" s="5"/>
      <c r="DH33" s="5"/>
      <c r="DI33" s="155"/>
      <c r="DJ33" s="5"/>
      <c r="DK33" s="5"/>
      <c r="DL33" s="155"/>
      <c r="DM33" s="5"/>
      <c r="DN33" s="5"/>
      <c r="DO33" s="155"/>
      <c r="DP33" s="5"/>
      <c r="DQ33" s="5"/>
      <c r="DR33" s="5"/>
      <c r="DS33" s="5"/>
      <c r="DT33" s="5"/>
      <c r="DU33" s="155"/>
      <c r="DV33" s="5"/>
      <c r="DW33" s="5"/>
      <c r="DX33" s="5"/>
      <c r="DY33" s="5"/>
      <c r="DZ33" s="5"/>
      <c r="EA33" s="5"/>
      <c r="EB33" s="10"/>
      <c r="EC33" s="5"/>
      <c r="ED33" s="155"/>
      <c r="EE33" s="5"/>
      <c r="EF33" s="5"/>
      <c r="EG33" s="15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155"/>
      <c r="EW33" s="5"/>
      <c r="EX33" s="5"/>
      <c r="EY33" s="5"/>
      <c r="EZ33" s="5"/>
      <c r="FA33" s="5"/>
      <c r="FB33" s="155"/>
      <c r="FC33" s="5"/>
      <c r="FD33" s="5"/>
      <c r="FE33" s="5"/>
      <c r="FF33" s="5"/>
      <c r="FG33" s="5"/>
      <c r="FH33" s="155"/>
      <c r="FI33" s="5"/>
      <c r="FJ33" s="5"/>
      <c r="FK33" s="155"/>
      <c r="FL33" s="5"/>
      <c r="FM33" s="5"/>
      <c r="FN33" s="155"/>
      <c r="FO33" s="5"/>
      <c r="FP33" s="5"/>
      <c r="FQ33" s="155"/>
      <c r="FR33" s="5"/>
      <c r="FS33" s="5"/>
      <c r="FT33" s="155"/>
      <c r="FU33" s="5"/>
      <c r="FV33" s="5"/>
      <c r="FW33" s="5"/>
      <c r="FX33" s="5"/>
      <c r="FY33" s="5"/>
      <c r="FZ33" s="5"/>
      <c r="GA33" s="45"/>
      <c r="GB33" s="5"/>
    </row>
    <row r="34" spans="1:184" ht="21" customHeight="1">
      <c r="A34" s="15">
        <v>23</v>
      </c>
      <c r="B34" s="204" t="s">
        <v>151</v>
      </c>
      <c r="C34" s="17" t="s">
        <v>152</v>
      </c>
      <c r="D34" s="301" t="s">
        <v>116</v>
      </c>
      <c r="E34" s="42">
        <v>32.1</v>
      </c>
      <c r="F34" s="69">
        <v>571</v>
      </c>
      <c r="G34" s="69"/>
      <c r="H34" s="266">
        <f t="shared" si="0"/>
        <v>571</v>
      </c>
      <c r="I34" s="64">
        <f t="shared" si="1"/>
        <v>0</v>
      </c>
      <c r="J34" s="8">
        <f t="shared" si="2"/>
        <v>39</v>
      </c>
      <c r="K34" s="262">
        <f t="shared" si="3"/>
        <v>39</v>
      </c>
      <c r="L34" s="8">
        <f t="shared" si="4"/>
        <v>278</v>
      </c>
      <c r="M34" s="8">
        <f t="shared" si="5"/>
        <v>361.40000000000003</v>
      </c>
      <c r="N34" s="187"/>
      <c r="O34" s="8">
        <f t="shared" si="7"/>
        <v>0</v>
      </c>
      <c r="P34" s="70"/>
      <c r="Q34" s="70"/>
      <c r="R34" s="292"/>
      <c r="S34" s="71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165"/>
      <c r="BB34" s="72"/>
      <c r="BC34" s="72"/>
      <c r="BD34" s="72"/>
      <c r="BE34" s="72"/>
      <c r="BF34" s="72"/>
      <c r="BG34" s="72"/>
      <c r="BH34" s="72"/>
      <c r="BI34" s="72"/>
      <c r="BJ34" s="165"/>
      <c r="BK34" s="72"/>
      <c r="BL34" s="72"/>
      <c r="BM34" s="72"/>
      <c r="BN34" s="72"/>
      <c r="BO34" s="72"/>
      <c r="BP34" s="165"/>
      <c r="BQ34" s="72"/>
      <c r="BR34" s="72"/>
      <c r="BS34" s="72"/>
      <c r="BT34" s="72"/>
      <c r="BU34" s="72"/>
      <c r="BV34" s="72"/>
      <c r="BW34" s="72"/>
      <c r="BX34" s="72"/>
      <c r="BY34" s="165">
        <v>20</v>
      </c>
      <c r="BZ34" s="72">
        <v>24</v>
      </c>
      <c r="CA34" s="72"/>
      <c r="CB34" s="165"/>
      <c r="CC34" s="72"/>
      <c r="CD34" s="72"/>
      <c r="CE34" s="165">
        <v>19</v>
      </c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165"/>
      <c r="CR34" s="72"/>
      <c r="CS34" s="72"/>
      <c r="CT34" s="165"/>
      <c r="CU34" s="72">
        <v>1</v>
      </c>
      <c r="CV34" s="72"/>
      <c r="CW34" s="165"/>
      <c r="CX34" s="72"/>
      <c r="CY34" s="72"/>
      <c r="CZ34" s="165"/>
      <c r="DA34" s="72"/>
      <c r="DB34" s="72"/>
      <c r="DC34" s="72"/>
      <c r="DD34" s="72"/>
      <c r="DE34" s="72"/>
      <c r="DF34" s="72"/>
      <c r="DG34" s="72"/>
      <c r="DH34" s="72"/>
      <c r="DI34" s="165"/>
      <c r="DJ34" s="72">
        <v>2</v>
      </c>
      <c r="DK34" s="72"/>
      <c r="DL34" s="165"/>
      <c r="DM34" s="72"/>
      <c r="DN34" s="72"/>
      <c r="DO34" s="165"/>
      <c r="DP34" s="72"/>
      <c r="DQ34" s="72"/>
      <c r="DR34" s="72"/>
      <c r="DS34" s="72">
        <v>40</v>
      </c>
      <c r="DT34" s="72"/>
      <c r="DU34" s="165"/>
      <c r="DV34" s="72"/>
      <c r="DW34" s="72"/>
      <c r="DX34" s="72"/>
      <c r="DY34" s="72"/>
      <c r="DZ34" s="72"/>
      <c r="EA34" s="72"/>
      <c r="EB34" s="280"/>
      <c r="EC34" s="72"/>
      <c r="ED34" s="165"/>
      <c r="EE34" s="72"/>
      <c r="EF34" s="72"/>
      <c r="EG34" s="165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165"/>
      <c r="EW34" s="72"/>
      <c r="EX34" s="72"/>
      <c r="EY34" s="72"/>
      <c r="EZ34" s="72"/>
      <c r="FA34" s="72"/>
      <c r="FB34" s="165"/>
      <c r="FC34" s="72">
        <v>28</v>
      </c>
      <c r="FD34" s="72"/>
      <c r="FE34" s="72"/>
      <c r="FF34" s="72">
        <v>150</v>
      </c>
      <c r="FG34" s="72"/>
      <c r="FH34" s="165"/>
      <c r="FI34" s="72"/>
      <c r="FJ34" s="72"/>
      <c r="FK34" s="165"/>
      <c r="FL34" s="72">
        <v>3</v>
      </c>
      <c r="FM34" s="72"/>
      <c r="FN34" s="165"/>
      <c r="FO34" s="72">
        <v>30</v>
      </c>
      <c r="FP34" s="72"/>
      <c r="FQ34" s="165"/>
      <c r="FR34" s="72"/>
      <c r="FS34" s="72"/>
      <c r="FT34" s="165"/>
      <c r="FU34" s="72"/>
      <c r="FV34" s="72"/>
      <c r="FW34" s="72"/>
      <c r="FX34" s="72"/>
      <c r="FY34" s="72"/>
      <c r="FZ34" s="72"/>
      <c r="GA34" s="259"/>
      <c r="GB34" s="5"/>
    </row>
    <row r="35" spans="1:184" ht="21" customHeight="1">
      <c r="A35" s="15">
        <v>24</v>
      </c>
      <c r="B35" s="301" t="s">
        <v>1452</v>
      </c>
      <c r="C35" s="17" t="s">
        <v>1451</v>
      </c>
      <c r="D35" s="301" t="s">
        <v>116</v>
      </c>
      <c r="E35" s="42">
        <v>2500</v>
      </c>
      <c r="F35" s="69"/>
      <c r="G35" s="69"/>
      <c r="H35" s="266">
        <f t="shared" si="0"/>
        <v>0</v>
      </c>
      <c r="I35" s="64">
        <f t="shared" si="1"/>
        <v>0</v>
      </c>
      <c r="J35" s="8">
        <f t="shared" si="2"/>
        <v>0</v>
      </c>
      <c r="K35" s="262">
        <f t="shared" si="3"/>
        <v>0</v>
      </c>
      <c r="L35" s="8">
        <f t="shared" si="4"/>
        <v>0</v>
      </c>
      <c r="M35" s="8">
        <f t="shared" si="5"/>
        <v>0</v>
      </c>
      <c r="N35" s="187">
        <f t="shared" si="6"/>
        <v>0</v>
      </c>
      <c r="O35" s="8">
        <f t="shared" si="7"/>
        <v>0</v>
      </c>
      <c r="P35" s="70"/>
      <c r="Q35" s="70"/>
      <c r="R35" s="292"/>
      <c r="S35" s="71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165"/>
      <c r="BB35" s="72"/>
      <c r="BC35" s="72"/>
      <c r="BD35" s="72"/>
      <c r="BE35" s="72"/>
      <c r="BF35" s="72"/>
      <c r="BG35" s="72"/>
      <c r="BH35" s="72"/>
      <c r="BI35" s="72"/>
      <c r="BJ35" s="165"/>
      <c r="BK35" s="72"/>
      <c r="BL35" s="72"/>
      <c r="BM35" s="72"/>
      <c r="BN35" s="72"/>
      <c r="BO35" s="72"/>
      <c r="BP35" s="165"/>
      <c r="BQ35" s="72"/>
      <c r="BR35" s="72"/>
      <c r="BS35" s="72"/>
      <c r="BT35" s="72"/>
      <c r="BU35" s="72"/>
      <c r="BV35" s="72"/>
      <c r="BW35" s="72"/>
      <c r="BX35" s="72"/>
      <c r="BY35" s="165"/>
      <c r="BZ35" s="72"/>
      <c r="CA35" s="72"/>
      <c r="CB35" s="165"/>
      <c r="CC35" s="72"/>
      <c r="CD35" s="72"/>
      <c r="CE35" s="165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165"/>
      <c r="CR35" s="72"/>
      <c r="CS35" s="72"/>
      <c r="CT35" s="165"/>
      <c r="CU35" s="72"/>
      <c r="CV35" s="72"/>
      <c r="CW35" s="165"/>
      <c r="CX35" s="72"/>
      <c r="CY35" s="72"/>
      <c r="CZ35" s="165"/>
      <c r="DA35" s="72"/>
      <c r="DB35" s="72"/>
      <c r="DC35" s="72"/>
      <c r="DD35" s="72"/>
      <c r="DE35" s="72"/>
      <c r="DF35" s="72"/>
      <c r="DG35" s="72"/>
      <c r="DH35" s="72"/>
      <c r="DI35" s="165"/>
      <c r="DJ35" s="72"/>
      <c r="DK35" s="72"/>
      <c r="DL35" s="165"/>
      <c r="DM35" s="72"/>
      <c r="DN35" s="72"/>
      <c r="DO35" s="165"/>
      <c r="DP35" s="72"/>
      <c r="DQ35" s="72"/>
      <c r="DR35" s="72"/>
      <c r="DS35" s="72"/>
      <c r="DT35" s="72"/>
      <c r="DU35" s="165"/>
      <c r="DV35" s="72"/>
      <c r="DW35" s="72"/>
      <c r="DX35" s="72"/>
      <c r="DY35" s="72"/>
      <c r="DZ35" s="72"/>
      <c r="EA35" s="72"/>
      <c r="EB35" s="280"/>
      <c r="EC35" s="72"/>
      <c r="ED35" s="165"/>
      <c r="EE35" s="72"/>
      <c r="EF35" s="72"/>
      <c r="EG35" s="165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165"/>
      <c r="EW35" s="72"/>
      <c r="EX35" s="72"/>
      <c r="EY35" s="72"/>
      <c r="EZ35" s="72"/>
      <c r="FA35" s="72"/>
      <c r="FB35" s="165"/>
      <c r="FC35" s="72"/>
      <c r="FD35" s="72"/>
      <c r="FE35" s="72"/>
      <c r="FF35" s="72"/>
      <c r="FG35" s="72"/>
      <c r="FH35" s="165"/>
      <c r="FI35" s="72"/>
      <c r="FJ35" s="72"/>
      <c r="FK35" s="165"/>
      <c r="FL35" s="72"/>
      <c r="FM35" s="72"/>
      <c r="FN35" s="165"/>
      <c r="FO35" s="72"/>
      <c r="FP35" s="72"/>
      <c r="FQ35" s="165"/>
      <c r="FR35" s="72"/>
      <c r="FS35" s="72"/>
      <c r="FT35" s="165"/>
      <c r="FU35" s="72"/>
      <c r="FV35" s="72"/>
      <c r="FW35" s="72"/>
      <c r="FX35" s="72"/>
      <c r="FY35" s="72"/>
      <c r="FZ35" s="72"/>
      <c r="GA35" s="259"/>
      <c r="GB35" s="5"/>
    </row>
    <row r="36" spans="1:184" ht="21" customHeight="1">
      <c r="A36" s="15"/>
      <c r="B36" s="204" t="s">
        <v>1875</v>
      </c>
      <c r="C36" s="17" t="s">
        <v>1874</v>
      </c>
      <c r="D36" s="301"/>
      <c r="E36" s="42"/>
      <c r="F36" s="69"/>
      <c r="G36" s="69"/>
      <c r="H36" s="266"/>
      <c r="I36" s="64">
        <f t="shared" si="1"/>
        <v>0</v>
      </c>
      <c r="J36" s="8">
        <f t="shared" si="2"/>
        <v>0</v>
      </c>
      <c r="K36" s="262">
        <f t="shared" si="3"/>
        <v>0</v>
      </c>
      <c r="L36" s="8">
        <f t="shared" si="4"/>
        <v>0</v>
      </c>
      <c r="M36" s="8">
        <f t="shared" si="5"/>
        <v>0</v>
      </c>
      <c r="N36" s="187">
        <f t="shared" si="6"/>
        <v>0</v>
      </c>
      <c r="O36" s="8">
        <f t="shared" si="7"/>
        <v>0</v>
      </c>
      <c r="P36" s="70"/>
      <c r="Q36" s="70"/>
      <c r="R36" s="292"/>
      <c r="S36" s="71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165"/>
      <c r="BB36" s="72"/>
      <c r="BC36" s="72"/>
      <c r="BD36" s="72"/>
      <c r="BE36" s="72"/>
      <c r="BF36" s="72"/>
      <c r="BG36" s="72"/>
      <c r="BH36" s="72"/>
      <c r="BI36" s="72"/>
      <c r="BJ36" s="165"/>
      <c r="BK36" s="72"/>
      <c r="BL36" s="72"/>
      <c r="BM36" s="72"/>
      <c r="BN36" s="72"/>
      <c r="BO36" s="72"/>
      <c r="BP36" s="165"/>
      <c r="BQ36" s="72"/>
      <c r="BR36" s="72"/>
      <c r="BS36" s="72"/>
      <c r="BT36" s="72"/>
      <c r="BU36" s="72"/>
      <c r="BV36" s="72"/>
      <c r="BW36" s="72"/>
      <c r="BX36" s="72"/>
      <c r="BY36" s="165"/>
      <c r="BZ36" s="72"/>
      <c r="CA36" s="72"/>
      <c r="CB36" s="165"/>
      <c r="CC36" s="72"/>
      <c r="CD36" s="72"/>
      <c r="CE36" s="165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165"/>
      <c r="CR36" s="72"/>
      <c r="CS36" s="72"/>
      <c r="CT36" s="165"/>
      <c r="CU36" s="72"/>
      <c r="CV36" s="72"/>
      <c r="CW36" s="165"/>
      <c r="CX36" s="72"/>
      <c r="CY36" s="72"/>
      <c r="CZ36" s="165"/>
      <c r="DA36" s="72"/>
      <c r="DB36" s="72"/>
      <c r="DC36" s="72"/>
      <c r="DD36" s="72"/>
      <c r="DE36" s="72"/>
      <c r="DF36" s="72"/>
      <c r="DG36" s="72"/>
      <c r="DH36" s="72"/>
      <c r="DI36" s="165"/>
      <c r="DJ36" s="72"/>
      <c r="DK36" s="72"/>
      <c r="DL36" s="165"/>
      <c r="DM36" s="72"/>
      <c r="DN36" s="72"/>
      <c r="DO36" s="165"/>
      <c r="DP36" s="72"/>
      <c r="DQ36" s="72"/>
      <c r="DR36" s="72"/>
      <c r="DS36" s="72"/>
      <c r="DT36" s="72"/>
      <c r="DU36" s="165"/>
      <c r="DV36" s="72"/>
      <c r="DW36" s="72"/>
      <c r="DX36" s="72"/>
      <c r="DY36" s="72"/>
      <c r="DZ36" s="72"/>
      <c r="EA36" s="72"/>
      <c r="EB36" s="280"/>
      <c r="EC36" s="72"/>
      <c r="ED36" s="165"/>
      <c r="EE36" s="72"/>
      <c r="EF36" s="72"/>
      <c r="EG36" s="165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165"/>
      <c r="EW36" s="72"/>
      <c r="EX36" s="72"/>
      <c r="EY36" s="72"/>
      <c r="EZ36" s="72"/>
      <c r="FA36" s="72"/>
      <c r="FB36" s="165"/>
      <c r="FC36" s="72"/>
      <c r="FD36" s="72"/>
      <c r="FE36" s="72"/>
      <c r="FF36" s="72"/>
      <c r="FG36" s="72"/>
      <c r="FH36" s="165"/>
      <c r="FI36" s="72"/>
      <c r="FJ36" s="72"/>
      <c r="FK36" s="165"/>
      <c r="FL36" s="72"/>
      <c r="FM36" s="72"/>
      <c r="FN36" s="165"/>
      <c r="FO36" s="72"/>
      <c r="FP36" s="72"/>
      <c r="FQ36" s="165"/>
      <c r="FR36" s="72"/>
      <c r="FS36" s="72"/>
      <c r="FT36" s="165"/>
      <c r="FU36" s="72"/>
      <c r="FV36" s="72"/>
      <c r="FW36" s="72"/>
      <c r="FX36" s="72"/>
      <c r="FY36" s="72"/>
      <c r="FZ36" s="72"/>
      <c r="GA36" s="259"/>
      <c r="GB36" s="5"/>
    </row>
    <row r="37" spans="1:184" ht="21" customHeight="1">
      <c r="A37" s="15">
        <v>25</v>
      </c>
      <c r="B37" s="204" t="s">
        <v>153</v>
      </c>
      <c r="C37" s="19" t="s">
        <v>2021</v>
      </c>
      <c r="D37" s="301" t="s">
        <v>116</v>
      </c>
      <c r="E37" s="42">
        <v>856</v>
      </c>
      <c r="F37" s="5">
        <v>115</v>
      </c>
      <c r="G37" s="5"/>
      <c r="H37" s="266">
        <f t="shared" si="0"/>
        <v>115</v>
      </c>
      <c r="I37" s="64">
        <f t="shared" si="1"/>
        <v>0</v>
      </c>
      <c r="J37" s="8">
        <f t="shared" si="2"/>
        <v>48</v>
      </c>
      <c r="K37" s="262">
        <f t="shared" si="3"/>
        <v>48</v>
      </c>
      <c r="L37" s="8">
        <f t="shared" si="4"/>
        <v>0</v>
      </c>
      <c r="M37" s="8">
        <f t="shared" si="5"/>
        <v>0</v>
      </c>
      <c r="N37" s="187"/>
      <c r="O37" s="8">
        <f t="shared" si="7"/>
        <v>0</v>
      </c>
      <c r="P37" s="14"/>
      <c r="Q37" s="14"/>
      <c r="R37" s="290"/>
      <c r="S37" s="14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155"/>
      <c r="BB37" s="5"/>
      <c r="BC37" s="5"/>
      <c r="BD37" s="5"/>
      <c r="BE37" s="5"/>
      <c r="BF37" s="5"/>
      <c r="BG37" s="5"/>
      <c r="BH37" s="5"/>
      <c r="BI37" s="5"/>
      <c r="BJ37" s="155"/>
      <c r="BK37" s="5"/>
      <c r="BL37" s="5"/>
      <c r="BM37" s="5"/>
      <c r="BN37" s="5"/>
      <c r="BO37" s="5"/>
      <c r="BP37" s="155"/>
      <c r="BQ37" s="5"/>
      <c r="BR37" s="5"/>
      <c r="BS37" s="5"/>
      <c r="BT37" s="5"/>
      <c r="BU37" s="5"/>
      <c r="BV37" s="5"/>
      <c r="BW37" s="5"/>
      <c r="BX37" s="5"/>
      <c r="BY37" s="155"/>
      <c r="BZ37" s="5"/>
      <c r="CA37" s="5"/>
      <c r="CB37" s="155"/>
      <c r="CC37" s="5"/>
      <c r="CD37" s="5"/>
      <c r="CE37" s="15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155"/>
      <c r="CR37" s="5"/>
      <c r="CS37" s="5"/>
      <c r="CT37" s="155"/>
      <c r="CU37" s="5"/>
      <c r="CV37" s="5"/>
      <c r="CW37" s="155"/>
      <c r="CX37" s="5"/>
      <c r="CY37" s="5"/>
      <c r="CZ37" s="155"/>
      <c r="DA37" s="5"/>
      <c r="DB37" s="5"/>
      <c r="DC37" s="5"/>
      <c r="DD37" s="5"/>
      <c r="DE37" s="5"/>
      <c r="DF37" s="5"/>
      <c r="DG37" s="5"/>
      <c r="DH37" s="5"/>
      <c r="DI37" s="155"/>
      <c r="DJ37" s="5"/>
      <c r="DK37" s="5"/>
      <c r="DL37" s="155"/>
      <c r="DM37" s="5"/>
      <c r="DN37" s="5"/>
      <c r="DO37" s="155"/>
      <c r="DP37" s="5"/>
      <c r="DQ37" s="5"/>
      <c r="DR37" s="5"/>
      <c r="DS37" s="5"/>
      <c r="DT37" s="5"/>
      <c r="DU37" s="155"/>
      <c r="DV37" s="5"/>
      <c r="DW37" s="5"/>
      <c r="DX37" s="5"/>
      <c r="DY37" s="5"/>
      <c r="DZ37" s="5"/>
      <c r="EA37" s="5">
        <v>48</v>
      </c>
      <c r="EB37" s="10"/>
      <c r="EC37" s="5"/>
      <c r="ED37" s="155"/>
      <c r="EE37" s="5"/>
      <c r="EF37" s="5"/>
      <c r="EG37" s="15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155"/>
      <c r="EW37" s="5"/>
      <c r="EX37" s="5"/>
      <c r="EY37" s="5"/>
      <c r="EZ37" s="5"/>
      <c r="FA37" s="5"/>
      <c r="FB37" s="155"/>
      <c r="FC37" s="5"/>
      <c r="FD37" s="5"/>
      <c r="FE37" s="5"/>
      <c r="FF37" s="5"/>
      <c r="FG37" s="5"/>
      <c r="FH37" s="155"/>
      <c r="FI37" s="5"/>
      <c r="FJ37" s="5"/>
      <c r="FK37" s="155"/>
      <c r="FL37" s="5"/>
      <c r="FM37" s="5"/>
      <c r="FN37" s="155"/>
      <c r="FO37" s="5"/>
      <c r="FP37" s="5"/>
      <c r="FQ37" s="155"/>
      <c r="FR37" s="5"/>
      <c r="FS37" s="5"/>
      <c r="FT37" s="155"/>
      <c r="FU37" s="5"/>
      <c r="FV37" s="5"/>
      <c r="FW37" s="5"/>
      <c r="FX37" s="5"/>
      <c r="FY37" s="5"/>
      <c r="FZ37" s="5"/>
      <c r="GA37" s="45"/>
      <c r="GB37" s="5"/>
    </row>
    <row r="38" spans="1:184" ht="21" customHeight="1">
      <c r="A38" s="15">
        <v>26</v>
      </c>
      <c r="B38" s="204" t="s">
        <v>154</v>
      </c>
      <c r="C38" s="17" t="s">
        <v>155</v>
      </c>
      <c r="D38" s="301" t="s">
        <v>85</v>
      </c>
      <c r="E38" s="42">
        <v>3424</v>
      </c>
      <c r="F38" s="5">
        <v>7140</v>
      </c>
      <c r="G38" s="5"/>
      <c r="H38" s="266">
        <f t="shared" si="0"/>
        <v>7140</v>
      </c>
      <c r="I38" s="64">
        <f t="shared" si="1"/>
        <v>0</v>
      </c>
      <c r="J38" s="8">
        <f t="shared" si="2"/>
        <v>1441</v>
      </c>
      <c r="K38" s="262">
        <f t="shared" si="3"/>
        <v>1441</v>
      </c>
      <c r="L38" s="8">
        <f t="shared" si="4"/>
        <v>16500</v>
      </c>
      <c r="M38" s="8">
        <f t="shared" si="5"/>
        <v>21450</v>
      </c>
      <c r="N38" s="319">
        <v>8000</v>
      </c>
      <c r="O38" s="8">
        <f t="shared" si="7"/>
        <v>27392000</v>
      </c>
      <c r="P38" s="14"/>
      <c r="Q38" s="14"/>
      <c r="R38" s="290"/>
      <c r="S38" s="14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155"/>
      <c r="BB38" s="5"/>
      <c r="BC38" s="5"/>
      <c r="BD38" s="5"/>
      <c r="BE38" s="5"/>
      <c r="BF38" s="5"/>
      <c r="BG38" s="5"/>
      <c r="BH38" s="5"/>
      <c r="BI38" s="5"/>
      <c r="BJ38" s="155"/>
      <c r="BK38" s="5"/>
      <c r="BL38" s="5"/>
      <c r="BM38" s="5"/>
      <c r="BN38" s="5"/>
      <c r="BO38" s="5"/>
      <c r="BP38" s="155"/>
      <c r="BQ38" s="5"/>
      <c r="BR38" s="5"/>
      <c r="BS38" s="5"/>
      <c r="BT38" s="5"/>
      <c r="BU38" s="5"/>
      <c r="BV38" s="5"/>
      <c r="BW38" s="5"/>
      <c r="BX38" s="5"/>
      <c r="BY38" s="155"/>
      <c r="BZ38" s="5"/>
      <c r="CA38" s="5"/>
      <c r="CB38" s="155"/>
      <c r="CC38" s="5"/>
      <c r="CD38" s="5"/>
      <c r="CE38" s="155">
        <f>211+980</f>
        <v>1191</v>
      </c>
      <c r="CF38" s="5">
        <v>9000</v>
      </c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155"/>
      <c r="CR38" s="5"/>
      <c r="CS38" s="5"/>
      <c r="CT38" s="155"/>
      <c r="CU38" s="5"/>
      <c r="CV38" s="5"/>
      <c r="CW38" s="155">
        <v>250</v>
      </c>
      <c r="CX38" s="5">
        <v>7500</v>
      </c>
      <c r="CY38" s="5"/>
      <c r="CZ38" s="155"/>
      <c r="DA38" s="5"/>
      <c r="DB38" s="5"/>
      <c r="DC38" s="5"/>
      <c r="DD38" s="5"/>
      <c r="DE38" s="5"/>
      <c r="DF38" s="5"/>
      <c r="DG38" s="5"/>
      <c r="DH38" s="5"/>
      <c r="DI38" s="155"/>
      <c r="DJ38" s="5"/>
      <c r="DK38" s="5"/>
      <c r="DL38" s="155"/>
      <c r="DM38" s="5"/>
      <c r="DN38" s="5"/>
      <c r="DO38" s="155"/>
      <c r="DP38" s="5"/>
      <c r="DQ38" s="5"/>
      <c r="DR38" s="5"/>
      <c r="DS38" s="5"/>
      <c r="DT38" s="5"/>
      <c r="DU38" s="155"/>
      <c r="DV38" s="5"/>
      <c r="DW38" s="5"/>
      <c r="DX38" s="5"/>
      <c r="DY38" s="5"/>
      <c r="DZ38" s="5"/>
      <c r="EA38" s="5"/>
      <c r="EB38" s="10"/>
      <c r="EC38" s="5"/>
      <c r="ED38" s="155"/>
      <c r="EE38" s="5"/>
      <c r="EF38" s="5"/>
      <c r="EG38" s="15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155"/>
      <c r="EW38" s="5"/>
      <c r="EX38" s="5"/>
      <c r="EY38" s="5"/>
      <c r="EZ38" s="5"/>
      <c r="FA38" s="5"/>
      <c r="FB38" s="155"/>
      <c r="FC38" s="5"/>
      <c r="FD38" s="5"/>
      <c r="FE38" s="5"/>
      <c r="FF38" s="5"/>
      <c r="FG38" s="5"/>
      <c r="FH38" s="155"/>
      <c r="FI38" s="5"/>
      <c r="FJ38" s="5"/>
      <c r="FK38" s="155"/>
      <c r="FL38" s="5"/>
      <c r="FM38" s="5"/>
      <c r="FN38" s="155"/>
      <c r="FO38" s="5"/>
      <c r="FP38" s="5"/>
      <c r="FQ38" s="155"/>
      <c r="FR38" s="5"/>
      <c r="FS38" s="5"/>
      <c r="FT38" s="155"/>
      <c r="FU38" s="5"/>
      <c r="FV38" s="5"/>
      <c r="FW38" s="5"/>
      <c r="FX38" s="5"/>
      <c r="FY38" s="5"/>
      <c r="FZ38" s="5"/>
      <c r="GA38" s="45"/>
      <c r="GB38" s="155" t="s">
        <v>1957</v>
      </c>
    </row>
    <row r="39" spans="1:184" s="3" customFormat="1" ht="21" customHeight="1">
      <c r="A39" s="15">
        <v>27</v>
      </c>
      <c r="B39" s="204" t="s">
        <v>156</v>
      </c>
      <c r="C39" s="17" t="s">
        <v>157</v>
      </c>
      <c r="D39" s="301" t="s">
        <v>75</v>
      </c>
      <c r="E39" s="42">
        <v>1070</v>
      </c>
      <c r="F39" s="5">
        <v>1</v>
      </c>
      <c r="G39" s="5"/>
      <c r="H39" s="266">
        <f t="shared" si="0"/>
        <v>1</v>
      </c>
      <c r="I39" s="64">
        <f t="shared" si="1"/>
        <v>0</v>
      </c>
      <c r="J39" s="8">
        <f t="shared" si="2"/>
        <v>0</v>
      </c>
      <c r="K39" s="262">
        <f t="shared" si="3"/>
        <v>0</v>
      </c>
      <c r="L39" s="8">
        <f t="shared" si="4"/>
        <v>2</v>
      </c>
      <c r="M39" s="8">
        <f t="shared" si="5"/>
        <v>2.6</v>
      </c>
      <c r="N39" s="187">
        <f t="shared" si="6"/>
        <v>1</v>
      </c>
      <c r="O39" s="8">
        <f t="shared" si="7"/>
        <v>1070</v>
      </c>
      <c r="P39" s="14"/>
      <c r="Q39" s="14"/>
      <c r="R39" s="290"/>
      <c r="S39" s="14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155"/>
      <c r="BB39" s="5"/>
      <c r="BC39" s="5"/>
      <c r="BD39" s="5"/>
      <c r="BE39" s="5"/>
      <c r="BF39" s="5"/>
      <c r="BG39" s="5"/>
      <c r="BH39" s="5"/>
      <c r="BI39" s="5"/>
      <c r="BJ39" s="155"/>
      <c r="BK39" s="5"/>
      <c r="BL39" s="5"/>
      <c r="BM39" s="5"/>
      <c r="BN39" s="5"/>
      <c r="BO39" s="5"/>
      <c r="BP39" s="155"/>
      <c r="BQ39" s="5"/>
      <c r="BR39" s="5"/>
      <c r="BS39" s="5"/>
      <c r="BT39" s="5"/>
      <c r="BU39" s="5"/>
      <c r="BV39" s="5"/>
      <c r="BW39" s="5"/>
      <c r="BX39" s="5"/>
      <c r="BY39" s="155"/>
      <c r="BZ39" s="5"/>
      <c r="CA39" s="5"/>
      <c r="CB39" s="155"/>
      <c r="CC39" s="5"/>
      <c r="CD39" s="5"/>
      <c r="CE39" s="15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155"/>
      <c r="CR39" s="5"/>
      <c r="CS39" s="5"/>
      <c r="CT39" s="155"/>
      <c r="CU39" s="5"/>
      <c r="CV39" s="5"/>
      <c r="CW39" s="155"/>
      <c r="CX39" s="5"/>
      <c r="CY39" s="5"/>
      <c r="CZ39" s="155"/>
      <c r="DA39" s="5"/>
      <c r="DB39" s="5"/>
      <c r="DC39" s="5"/>
      <c r="DD39" s="5"/>
      <c r="DE39" s="5"/>
      <c r="DF39" s="5"/>
      <c r="DG39" s="5"/>
      <c r="DH39" s="5"/>
      <c r="DI39" s="155"/>
      <c r="DJ39" s="5"/>
      <c r="DK39" s="5"/>
      <c r="DL39" s="155"/>
      <c r="DM39" s="5"/>
      <c r="DN39" s="5"/>
      <c r="DO39" s="155"/>
      <c r="DP39" s="5"/>
      <c r="DQ39" s="5"/>
      <c r="DR39" s="5"/>
      <c r="DS39" s="5"/>
      <c r="DT39" s="5"/>
      <c r="DU39" s="155"/>
      <c r="DV39" s="5"/>
      <c r="DW39" s="5"/>
      <c r="DX39" s="5"/>
      <c r="DY39" s="5"/>
      <c r="DZ39" s="5"/>
      <c r="EA39" s="5"/>
      <c r="EB39" s="10"/>
      <c r="EC39" s="5"/>
      <c r="ED39" s="155"/>
      <c r="EE39" s="5"/>
      <c r="EF39" s="5"/>
      <c r="EG39" s="15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155"/>
      <c r="EW39" s="5"/>
      <c r="EX39" s="5"/>
      <c r="EY39" s="5"/>
      <c r="EZ39" s="5"/>
      <c r="FA39" s="5"/>
      <c r="FB39" s="155"/>
      <c r="FC39" s="5"/>
      <c r="FD39" s="5"/>
      <c r="FE39" s="5"/>
      <c r="FF39" s="5">
        <v>2</v>
      </c>
      <c r="FG39" s="5"/>
      <c r="FH39" s="155"/>
      <c r="FI39" s="5"/>
      <c r="FJ39" s="5"/>
      <c r="FK39" s="155"/>
      <c r="FL39" s="5"/>
      <c r="FM39" s="5"/>
      <c r="FN39" s="155"/>
      <c r="FO39" s="5"/>
      <c r="FP39" s="5"/>
      <c r="FQ39" s="155"/>
      <c r="FR39" s="5"/>
      <c r="FS39" s="5"/>
      <c r="FT39" s="155"/>
      <c r="FU39" s="5"/>
      <c r="FV39" s="5"/>
      <c r="FW39" s="5"/>
      <c r="FX39" s="5"/>
      <c r="FY39" s="5"/>
      <c r="FZ39" s="5"/>
      <c r="GA39" s="45"/>
      <c r="GB39" s="7"/>
    </row>
    <row r="40" spans="1:184" s="3" customFormat="1" ht="21" customHeight="1">
      <c r="A40" s="15">
        <v>28</v>
      </c>
      <c r="B40" s="204" t="s">
        <v>158</v>
      </c>
      <c r="C40" s="17" t="s">
        <v>159</v>
      </c>
      <c r="D40" s="301" t="s">
        <v>143</v>
      </c>
      <c r="E40" s="42">
        <v>47.508</v>
      </c>
      <c r="F40" s="5"/>
      <c r="G40" s="5"/>
      <c r="H40" s="266">
        <f t="shared" si="0"/>
        <v>0</v>
      </c>
      <c r="I40" s="64">
        <f t="shared" si="1"/>
        <v>0</v>
      </c>
      <c r="J40" s="8">
        <f t="shared" si="2"/>
        <v>0</v>
      </c>
      <c r="K40" s="262">
        <f t="shared" si="3"/>
        <v>0</v>
      </c>
      <c r="L40" s="8">
        <f t="shared" si="4"/>
        <v>400</v>
      </c>
      <c r="M40" s="8">
        <f t="shared" si="5"/>
        <v>520</v>
      </c>
      <c r="N40" s="187">
        <f t="shared" si="6"/>
        <v>400</v>
      </c>
      <c r="O40" s="8">
        <f t="shared" si="7"/>
        <v>19003.2</v>
      </c>
      <c r="P40" s="14"/>
      <c r="Q40" s="14"/>
      <c r="R40" s="290"/>
      <c r="S40" s="14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155"/>
      <c r="BB40" s="5"/>
      <c r="BC40" s="5"/>
      <c r="BD40" s="5"/>
      <c r="BE40" s="5"/>
      <c r="BF40" s="5"/>
      <c r="BG40" s="5"/>
      <c r="BH40" s="5"/>
      <c r="BI40" s="5"/>
      <c r="BJ40" s="155"/>
      <c r="BK40" s="5"/>
      <c r="BL40" s="5"/>
      <c r="BM40" s="5"/>
      <c r="BN40" s="5"/>
      <c r="BO40" s="5"/>
      <c r="BP40" s="155"/>
      <c r="BQ40" s="5"/>
      <c r="BR40" s="5"/>
      <c r="BS40" s="5"/>
      <c r="BT40" s="5"/>
      <c r="BU40" s="5"/>
      <c r="BV40" s="5"/>
      <c r="BW40" s="5"/>
      <c r="BX40" s="5"/>
      <c r="BY40" s="155"/>
      <c r="BZ40" s="5"/>
      <c r="CA40" s="5"/>
      <c r="CB40" s="155"/>
      <c r="CC40" s="5"/>
      <c r="CD40" s="5"/>
      <c r="CE40" s="15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155"/>
      <c r="CR40" s="5"/>
      <c r="CS40" s="5"/>
      <c r="CT40" s="155"/>
      <c r="CU40" s="5"/>
      <c r="CV40" s="5"/>
      <c r="CW40" s="155"/>
      <c r="CX40" s="5"/>
      <c r="CY40" s="5"/>
      <c r="CZ40" s="155"/>
      <c r="DA40" s="5"/>
      <c r="DB40" s="5"/>
      <c r="DC40" s="5"/>
      <c r="DD40" s="5"/>
      <c r="DE40" s="5"/>
      <c r="DF40" s="5"/>
      <c r="DG40" s="5"/>
      <c r="DH40" s="5"/>
      <c r="DI40" s="155"/>
      <c r="DJ40" s="5"/>
      <c r="DK40" s="5"/>
      <c r="DL40" s="155"/>
      <c r="DM40" s="5"/>
      <c r="DN40" s="5"/>
      <c r="DO40" s="155"/>
      <c r="DP40" s="5"/>
      <c r="DQ40" s="5"/>
      <c r="DR40" s="5"/>
      <c r="DS40" s="5"/>
      <c r="DT40" s="5"/>
      <c r="DU40" s="155"/>
      <c r="DV40" s="5">
        <v>400</v>
      </c>
      <c r="DW40" s="5"/>
      <c r="DX40" s="5"/>
      <c r="DY40" s="5"/>
      <c r="DZ40" s="5"/>
      <c r="EA40" s="5"/>
      <c r="EB40" s="10"/>
      <c r="EC40" s="5"/>
      <c r="ED40" s="155"/>
      <c r="EE40" s="5"/>
      <c r="EF40" s="5"/>
      <c r="EG40" s="15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155"/>
      <c r="EW40" s="5"/>
      <c r="EX40" s="5"/>
      <c r="EY40" s="5"/>
      <c r="EZ40" s="5"/>
      <c r="FA40" s="5"/>
      <c r="FB40" s="155"/>
      <c r="FC40" s="5"/>
      <c r="FD40" s="5"/>
      <c r="FE40" s="5"/>
      <c r="FF40" s="5"/>
      <c r="FG40" s="5"/>
      <c r="FH40" s="155"/>
      <c r="FI40" s="5"/>
      <c r="FJ40" s="5"/>
      <c r="FK40" s="155"/>
      <c r="FL40" s="5"/>
      <c r="FM40" s="5"/>
      <c r="FN40" s="155"/>
      <c r="FO40" s="5"/>
      <c r="FP40" s="5"/>
      <c r="FQ40" s="155"/>
      <c r="FR40" s="5"/>
      <c r="FS40" s="5"/>
      <c r="FT40" s="155"/>
      <c r="FU40" s="5"/>
      <c r="FV40" s="5"/>
      <c r="FW40" s="5"/>
      <c r="FX40" s="5"/>
      <c r="FY40" s="5"/>
      <c r="FZ40" s="5"/>
      <c r="GA40" s="45"/>
      <c r="GB40" s="7"/>
    </row>
    <row r="41" spans="1:184" ht="21" customHeight="1">
      <c r="A41" s="15">
        <v>29</v>
      </c>
      <c r="B41" s="20" t="s">
        <v>160</v>
      </c>
      <c r="C41" s="21" t="s">
        <v>161</v>
      </c>
      <c r="D41" s="20" t="s">
        <v>162</v>
      </c>
      <c r="E41" s="42">
        <v>3745</v>
      </c>
      <c r="F41" s="22"/>
      <c r="G41" s="22"/>
      <c r="H41" s="266">
        <f t="shared" si="0"/>
        <v>0</v>
      </c>
      <c r="I41" s="64">
        <f t="shared" si="1"/>
        <v>0</v>
      </c>
      <c r="J41" s="8">
        <f t="shared" si="2"/>
        <v>0</v>
      </c>
      <c r="K41" s="262">
        <f t="shared" si="3"/>
        <v>0</v>
      </c>
      <c r="L41" s="8">
        <f t="shared" si="4"/>
        <v>0</v>
      </c>
      <c r="M41" s="8">
        <f t="shared" si="5"/>
        <v>0</v>
      </c>
      <c r="N41" s="187">
        <f t="shared" si="6"/>
        <v>0</v>
      </c>
      <c r="O41" s="8">
        <f t="shared" si="7"/>
        <v>0</v>
      </c>
      <c r="P41" s="67"/>
      <c r="Q41" s="67"/>
      <c r="R41" s="291"/>
      <c r="S41" s="68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156"/>
      <c r="BB41" s="7"/>
      <c r="BC41" s="7"/>
      <c r="BD41" s="7"/>
      <c r="BE41" s="7"/>
      <c r="BF41" s="7"/>
      <c r="BG41" s="7"/>
      <c r="BH41" s="7"/>
      <c r="BI41" s="7"/>
      <c r="BJ41" s="156"/>
      <c r="BK41" s="7"/>
      <c r="BL41" s="7"/>
      <c r="BM41" s="7"/>
      <c r="BN41" s="7"/>
      <c r="BO41" s="7"/>
      <c r="BP41" s="156"/>
      <c r="BQ41" s="7"/>
      <c r="BR41" s="7"/>
      <c r="BS41" s="7"/>
      <c r="BT41" s="7"/>
      <c r="BU41" s="7"/>
      <c r="BV41" s="7"/>
      <c r="BW41" s="7"/>
      <c r="BX41" s="7"/>
      <c r="BY41" s="156"/>
      <c r="BZ41" s="7"/>
      <c r="CA41" s="7"/>
      <c r="CB41" s="156"/>
      <c r="CC41" s="7"/>
      <c r="CD41" s="7"/>
      <c r="CE41" s="156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156"/>
      <c r="CR41" s="7"/>
      <c r="CS41" s="7"/>
      <c r="CT41" s="156"/>
      <c r="CU41" s="7"/>
      <c r="CV41" s="7"/>
      <c r="CW41" s="156"/>
      <c r="CX41" s="7"/>
      <c r="CY41" s="7"/>
      <c r="CZ41" s="156"/>
      <c r="DA41" s="7"/>
      <c r="DB41" s="7"/>
      <c r="DC41" s="7"/>
      <c r="DD41" s="7"/>
      <c r="DE41" s="7"/>
      <c r="DF41" s="7"/>
      <c r="DG41" s="7"/>
      <c r="DH41" s="7"/>
      <c r="DI41" s="156"/>
      <c r="DJ41" s="7"/>
      <c r="DK41" s="7"/>
      <c r="DL41" s="156"/>
      <c r="DM41" s="7"/>
      <c r="DN41" s="7"/>
      <c r="DO41" s="156"/>
      <c r="DP41" s="7"/>
      <c r="DQ41" s="7"/>
      <c r="DR41" s="7"/>
      <c r="DS41" s="277"/>
      <c r="DT41" s="7"/>
      <c r="DU41" s="156"/>
      <c r="DV41" s="7"/>
      <c r="DW41" s="7"/>
      <c r="DX41" s="7"/>
      <c r="DY41" s="7"/>
      <c r="DZ41" s="7"/>
      <c r="EA41" s="7"/>
      <c r="EB41" s="12"/>
      <c r="EC41" s="7"/>
      <c r="ED41" s="156"/>
      <c r="EE41" s="7"/>
      <c r="EF41" s="7"/>
      <c r="EG41" s="156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156"/>
      <c r="EW41" s="7"/>
      <c r="EX41" s="7"/>
      <c r="EY41" s="7"/>
      <c r="EZ41" s="7"/>
      <c r="FA41" s="7"/>
      <c r="FB41" s="156"/>
      <c r="FC41" s="7"/>
      <c r="FD41" s="7"/>
      <c r="FE41" s="7"/>
      <c r="FF41" s="7"/>
      <c r="FG41" s="7"/>
      <c r="FH41" s="156"/>
      <c r="FI41" s="7"/>
      <c r="FJ41" s="7"/>
      <c r="FK41" s="156"/>
      <c r="FL41" s="7"/>
      <c r="FM41" s="7"/>
      <c r="FN41" s="156"/>
      <c r="FO41" s="7"/>
      <c r="FP41" s="7"/>
      <c r="FQ41" s="156"/>
      <c r="FR41" s="7"/>
      <c r="FS41" s="7"/>
      <c r="FT41" s="156"/>
      <c r="FU41" s="7"/>
      <c r="FV41" s="7"/>
      <c r="FW41" s="7"/>
      <c r="FX41" s="7"/>
      <c r="FY41" s="7"/>
      <c r="FZ41" s="7"/>
      <c r="GA41" s="257"/>
      <c r="GB41" s="155" t="s">
        <v>1959</v>
      </c>
    </row>
    <row r="42" spans="1:184" s="2" customFormat="1" ht="21" customHeight="1">
      <c r="A42" s="15">
        <v>30</v>
      </c>
      <c r="B42" s="206" t="s">
        <v>163</v>
      </c>
      <c r="C42" s="17" t="s">
        <v>164</v>
      </c>
      <c r="D42" s="301" t="s">
        <v>116</v>
      </c>
      <c r="E42" s="42">
        <v>4173</v>
      </c>
      <c r="F42" s="5"/>
      <c r="G42" s="5"/>
      <c r="H42" s="266">
        <f t="shared" si="0"/>
        <v>0</v>
      </c>
      <c r="I42" s="64">
        <f t="shared" si="1"/>
        <v>0</v>
      </c>
      <c r="J42" s="8">
        <f t="shared" si="2"/>
        <v>1</v>
      </c>
      <c r="K42" s="262">
        <f t="shared" si="3"/>
        <v>1</v>
      </c>
      <c r="L42" s="8">
        <f t="shared" si="4"/>
        <v>12</v>
      </c>
      <c r="M42" s="8">
        <f t="shared" si="5"/>
        <v>15.600000000000001</v>
      </c>
      <c r="N42" s="187">
        <f t="shared" si="6"/>
        <v>11</v>
      </c>
      <c r="O42" s="8">
        <f t="shared" si="7"/>
        <v>45903</v>
      </c>
      <c r="P42" s="14"/>
      <c r="Q42" s="14"/>
      <c r="R42" s="290"/>
      <c r="S42" s="14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155"/>
      <c r="BB42" s="5"/>
      <c r="BC42" s="5"/>
      <c r="BD42" s="5"/>
      <c r="BE42" s="5"/>
      <c r="BF42" s="5"/>
      <c r="BG42" s="5"/>
      <c r="BH42" s="5"/>
      <c r="BI42" s="5"/>
      <c r="BJ42" s="155"/>
      <c r="BK42" s="5"/>
      <c r="BL42" s="5"/>
      <c r="BM42" s="5"/>
      <c r="BN42" s="5"/>
      <c r="BO42" s="5"/>
      <c r="BP42" s="155"/>
      <c r="BQ42" s="5"/>
      <c r="BR42" s="5"/>
      <c r="BS42" s="5"/>
      <c r="BT42" s="5"/>
      <c r="BU42" s="5"/>
      <c r="BV42" s="5"/>
      <c r="BW42" s="5"/>
      <c r="BX42" s="5"/>
      <c r="BY42" s="155"/>
      <c r="BZ42" s="5"/>
      <c r="CA42" s="5"/>
      <c r="CB42" s="155"/>
      <c r="CC42" s="5"/>
      <c r="CD42" s="5"/>
      <c r="CE42" s="15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155"/>
      <c r="CR42" s="5"/>
      <c r="CS42" s="5"/>
      <c r="CT42" s="155"/>
      <c r="CU42" s="5"/>
      <c r="CV42" s="5"/>
      <c r="CW42" s="155"/>
      <c r="CX42" s="5"/>
      <c r="CY42" s="5"/>
      <c r="CZ42" s="155"/>
      <c r="DA42" s="5"/>
      <c r="DB42" s="5"/>
      <c r="DC42" s="5"/>
      <c r="DD42" s="5"/>
      <c r="DE42" s="5"/>
      <c r="DF42" s="5"/>
      <c r="DG42" s="5"/>
      <c r="DH42" s="5"/>
      <c r="DI42" s="155"/>
      <c r="DJ42" s="5"/>
      <c r="DK42" s="5"/>
      <c r="DL42" s="155"/>
      <c r="DM42" s="5"/>
      <c r="DN42" s="5"/>
      <c r="DO42" s="155"/>
      <c r="DP42" s="5"/>
      <c r="DQ42" s="5"/>
      <c r="DR42" s="5"/>
      <c r="DS42" s="5"/>
      <c r="DT42" s="5"/>
      <c r="DU42" s="155"/>
      <c r="DV42" s="5"/>
      <c r="DW42" s="5"/>
      <c r="DX42" s="5"/>
      <c r="DY42" s="5"/>
      <c r="DZ42" s="5"/>
      <c r="EA42" s="5"/>
      <c r="EB42" s="10"/>
      <c r="EC42" s="5"/>
      <c r="ED42" s="155">
        <v>1</v>
      </c>
      <c r="EE42" s="5">
        <v>12</v>
      </c>
      <c r="EF42" s="5"/>
      <c r="EG42" s="15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155"/>
      <c r="EW42" s="5"/>
      <c r="EX42" s="5"/>
      <c r="EY42" s="5"/>
      <c r="EZ42" s="5"/>
      <c r="FA42" s="5"/>
      <c r="FB42" s="155"/>
      <c r="FC42" s="5"/>
      <c r="FD42" s="5"/>
      <c r="FE42" s="5"/>
      <c r="FF42" s="5"/>
      <c r="FG42" s="5"/>
      <c r="FH42" s="155"/>
      <c r="FI42" s="5"/>
      <c r="FJ42" s="5"/>
      <c r="FK42" s="155"/>
      <c r="FL42" s="5"/>
      <c r="FM42" s="5"/>
      <c r="FN42" s="155"/>
      <c r="FO42" s="5"/>
      <c r="FP42" s="5"/>
      <c r="FQ42" s="155"/>
      <c r="FR42" s="5"/>
      <c r="FS42" s="5"/>
      <c r="FT42" s="155"/>
      <c r="FU42" s="5"/>
      <c r="FV42" s="5"/>
      <c r="FW42" s="5"/>
      <c r="FX42" s="5"/>
      <c r="FY42" s="5"/>
      <c r="FZ42" s="5"/>
      <c r="GA42" s="45"/>
      <c r="GB42" s="6"/>
    </row>
    <row r="43" spans="1:184" ht="21" customHeight="1">
      <c r="A43" s="15">
        <v>31</v>
      </c>
      <c r="B43" s="207" t="s">
        <v>165</v>
      </c>
      <c r="C43" s="17" t="s">
        <v>166</v>
      </c>
      <c r="D43" s="301" t="s">
        <v>116</v>
      </c>
      <c r="E43" s="42">
        <v>856</v>
      </c>
      <c r="F43" s="5"/>
      <c r="G43" s="5"/>
      <c r="H43" s="266">
        <f t="shared" si="0"/>
        <v>0</v>
      </c>
      <c r="I43" s="64">
        <f t="shared" si="1"/>
        <v>0</v>
      </c>
      <c r="J43" s="8">
        <f t="shared" si="2"/>
        <v>0</v>
      </c>
      <c r="K43" s="262">
        <f t="shared" si="3"/>
        <v>0</v>
      </c>
      <c r="L43" s="8">
        <f t="shared" si="4"/>
        <v>0</v>
      </c>
      <c r="M43" s="8">
        <f t="shared" si="5"/>
        <v>0</v>
      </c>
      <c r="N43" s="187">
        <f t="shared" si="6"/>
        <v>0</v>
      </c>
      <c r="O43" s="8">
        <f t="shared" si="7"/>
        <v>0</v>
      </c>
      <c r="P43" s="14"/>
      <c r="Q43" s="14"/>
      <c r="R43" s="290"/>
      <c r="S43" s="14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155"/>
      <c r="BB43" s="5"/>
      <c r="BC43" s="5"/>
      <c r="BD43" s="5"/>
      <c r="BE43" s="5"/>
      <c r="BF43" s="5"/>
      <c r="BG43" s="5"/>
      <c r="BH43" s="5"/>
      <c r="BI43" s="5"/>
      <c r="BJ43" s="155"/>
      <c r="BK43" s="5"/>
      <c r="BL43" s="5"/>
      <c r="BM43" s="5"/>
      <c r="BN43" s="5"/>
      <c r="BO43" s="5"/>
      <c r="BP43" s="155"/>
      <c r="BQ43" s="5"/>
      <c r="BR43" s="5"/>
      <c r="BS43" s="5"/>
      <c r="BT43" s="5"/>
      <c r="BU43" s="5"/>
      <c r="BV43" s="5"/>
      <c r="BW43" s="5"/>
      <c r="BX43" s="5"/>
      <c r="BY43" s="155"/>
      <c r="BZ43" s="5"/>
      <c r="CA43" s="5"/>
      <c r="CB43" s="155"/>
      <c r="CC43" s="5"/>
      <c r="CD43" s="5"/>
      <c r="CE43" s="15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155"/>
      <c r="CR43" s="5"/>
      <c r="CS43" s="5"/>
      <c r="CT43" s="155"/>
      <c r="CU43" s="5"/>
      <c r="CV43" s="5"/>
      <c r="CW43" s="155"/>
      <c r="CX43" s="5"/>
      <c r="CY43" s="5"/>
      <c r="CZ43" s="155"/>
      <c r="DA43" s="5"/>
      <c r="DB43" s="5"/>
      <c r="DC43" s="5"/>
      <c r="DD43" s="5"/>
      <c r="DE43" s="5"/>
      <c r="DF43" s="5"/>
      <c r="DG43" s="5"/>
      <c r="DH43" s="5"/>
      <c r="DI43" s="155"/>
      <c r="DJ43" s="5"/>
      <c r="DK43" s="5"/>
      <c r="DL43" s="155"/>
      <c r="DM43" s="5"/>
      <c r="DN43" s="5"/>
      <c r="DO43" s="155"/>
      <c r="DP43" s="5"/>
      <c r="DQ43" s="5"/>
      <c r="DR43" s="5"/>
      <c r="DS43" s="5"/>
      <c r="DT43" s="5"/>
      <c r="DU43" s="155"/>
      <c r="DV43" s="5"/>
      <c r="DW43" s="5"/>
      <c r="DX43" s="5"/>
      <c r="DY43" s="5"/>
      <c r="DZ43" s="5"/>
      <c r="EA43" s="5"/>
      <c r="EB43" s="10"/>
      <c r="EC43" s="5"/>
      <c r="ED43" s="155"/>
      <c r="EE43" s="5"/>
      <c r="EF43" s="5"/>
      <c r="EG43" s="15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155"/>
      <c r="EW43" s="5"/>
      <c r="EX43" s="5"/>
      <c r="EY43" s="5"/>
      <c r="EZ43" s="5"/>
      <c r="FA43" s="5"/>
      <c r="FB43" s="155"/>
      <c r="FC43" s="5"/>
      <c r="FD43" s="5"/>
      <c r="FE43" s="5"/>
      <c r="FF43" s="5"/>
      <c r="FG43" s="5"/>
      <c r="FH43" s="155"/>
      <c r="FI43" s="5"/>
      <c r="FJ43" s="5"/>
      <c r="FK43" s="155"/>
      <c r="FL43" s="5"/>
      <c r="FM43" s="5"/>
      <c r="FN43" s="155"/>
      <c r="FO43" s="5"/>
      <c r="FP43" s="5"/>
      <c r="FQ43" s="155"/>
      <c r="FR43" s="5"/>
      <c r="FS43" s="5"/>
      <c r="FT43" s="155"/>
      <c r="FU43" s="5"/>
      <c r="FV43" s="5"/>
      <c r="FW43" s="5"/>
      <c r="FX43" s="5"/>
      <c r="FY43" s="5"/>
      <c r="FZ43" s="5"/>
      <c r="GA43" s="45"/>
      <c r="GB43" s="5"/>
    </row>
    <row r="44" spans="1:184" ht="21" customHeight="1">
      <c r="A44" s="15">
        <v>32</v>
      </c>
      <c r="B44" s="206" t="s">
        <v>167</v>
      </c>
      <c r="C44" s="57" t="s">
        <v>168</v>
      </c>
      <c r="D44" s="301" t="s">
        <v>116</v>
      </c>
      <c r="E44" s="42">
        <v>1444.5</v>
      </c>
      <c r="F44" s="5"/>
      <c r="G44" s="5"/>
      <c r="H44" s="266">
        <f t="shared" si="0"/>
        <v>0</v>
      </c>
      <c r="I44" s="64">
        <f t="shared" si="1"/>
        <v>0</v>
      </c>
      <c r="J44" s="8">
        <f t="shared" si="2"/>
        <v>10</v>
      </c>
      <c r="K44" s="262">
        <f t="shared" si="3"/>
        <v>10</v>
      </c>
      <c r="L44" s="8">
        <f t="shared" si="4"/>
        <v>0</v>
      </c>
      <c r="M44" s="8">
        <f t="shared" si="5"/>
        <v>0</v>
      </c>
      <c r="N44" s="187"/>
      <c r="O44" s="8">
        <f t="shared" si="7"/>
        <v>0</v>
      </c>
      <c r="P44" s="14"/>
      <c r="Q44" s="14"/>
      <c r="R44" s="290"/>
      <c r="S44" s="14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155"/>
      <c r="BB44" s="5"/>
      <c r="BC44" s="5"/>
      <c r="BD44" s="5"/>
      <c r="BE44" s="5"/>
      <c r="BF44" s="5"/>
      <c r="BG44" s="5"/>
      <c r="BH44" s="5"/>
      <c r="BI44" s="5"/>
      <c r="BJ44" s="155"/>
      <c r="BK44" s="5"/>
      <c r="BL44" s="5"/>
      <c r="BM44" s="5"/>
      <c r="BN44" s="5"/>
      <c r="BO44" s="5"/>
      <c r="BP44" s="155">
        <v>10</v>
      </c>
      <c r="BQ44" s="5"/>
      <c r="BR44" s="5"/>
      <c r="BS44" s="5"/>
      <c r="BT44" s="5"/>
      <c r="BU44" s="5"/>
      <c r="BV44" s="5"/>
      <c r="BW44" s="5"/>
      <c r="BX44" s="5"/>
      <c r="BY44" s="155"/>
      <c r="BZ44" s="5"/>
      <c r="CA44" s="5"/>
      <c r="CB44" s="155"/>
      <c r="CC44" s="5"/>
      <c r="CD44" s="5"/>
      <c r="CE44" s="15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155"/>
      <c r="CR44" s="5"/>
      <c r="CS44" s="5"/>
      <c r="CT44" s="155"/>
      <c r="CU44" s="5"/>
      <c r="CV44" s="5"/>
      <c r="CW44" s="155"/>
      <c r="CX44" s="5"/>
      <c r="CY44" s="5"/>
      <c r="CZ44" s="155"/>
      <c r="DA44" s="5"/>
      <c r="DB44" s="5"/>
      <c r="DC44" s="5"/>
      <c r="DD44" s="5"/>
      <c r="DE44" s="5"/>
      <c r="DF44" s="5"/>
      <c r="DG44" s="5"/>
      <c r="DH44" s="5"/>
      <c r="DI44" s="155"/>
      <c r="DJ44" s="5"/>
      <c r="DK44" s="5"/>
      <c r="DL44" s="155"/>
      <c r="DM44" s="5"/>
      <c r="DN44" s="5"/>
      <c r="DO44" s="155"/>
      <c r="DP44" s="5"/>
      <c r="DQ44" s="5"/>
      <c r="DR44" s="5"/>
      <c r="DS44" s="5"/>
      <c r="DT44" s="5"/>
      <c r="DU44" s="155"/>
      <c r="DV44" s="5"/>
      <c r="DW44" s="5"/>
      <c r="DX44" s="5"/>
      <c r="DY44" s="5"/>
      <c r="DZ44" s="5"/>
      <c r="EA44" s="5"/>
      <c r="EB44" s="10"/>
      <c r="EC44" s="5"/>
      <c r="ED44" s="155"/>
      <c r="EE44" s="5"/>
      <c r="EF44" s="5"/>
      <c r="EG44" s="15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155"/>
      <c r="EW44" s="5"/>
      <c r="EX44" s="5"/>
      <c r="EY44" s="5"/>
      <c r="EZ44" s="5"/>
      <c r="FA44" s="5"/>
      <c r="FB44" s="155"/>
      <c r="FC44" s="5"/>
      <c r="FD44" s="5"/>
      <c r="FE44" s="5"/>
      <c r="FF44" s="5"/>
      <c r="FG44" s="5"/>
      <c r="FH44" s="155"/>
      <c r="FI44" s="5"/>
      <c r="FJ44" s="5"/>
      <c r="FK44" s="155"/>
      <c r="FL44" s="5"/>
      <c r="FM44" s="5"/>
      <c r="FN44" s="155"/>
      <c r="FO44" s="5"/>
      <c r="FP44" s="5"/>
      <c r="FQ44" s="155"/>
      <c r="FR44" s="5"/>
      <c r="FS44" s="5"/>
      <c r="FT44" s="155"/>
      <c r="FU44" s="5"/>
      <c r="FV44" s="5"/>
      <c r="FW44" s="5"/>
      <c r="FX44" s="5"/>
      <c r="FY44" s="5"/>
      <c r="FZ44" s="5"/>
      <c r="GA44" s="45"/>
      <c r="GB44" s="5"/>
    </row>
    <row r="45" spans="1:184" ht="21" customHeight="1">
      <c r="A45" s="15"/>
      <c r="B45" s="206"/>
      <c r="C45" s="57" t="s">
        <v>1857</v>
      </c>
      <c r="D45" s="301"/>
      <c r="E45" s="42"/>
      <c r="F45" s="5"/>
      <c r="G45" s="5"/>
      <c r="H45" s="266"/>
      <c r="I45" s="64">
        <f t="shared" si="1"/>
        <v>0</v>
      </c>
      <c r="J45" s="8">
        <f t="shared" si="2"/>
        <v>0</v>
      </c>
      <c r="K45" s="262">
        <f t="shared" si="3"/>
        <v>0</v>
      </c>
      <c r="L45" s="8">
        <f t="shared" si="4"/>
        <v>0</v>
      </c>
      <c r="M45" s="8">
        <f t="shared" si="5"/>
        <v>0</v>
      </c>
      <c r="N45" s="187">
        <f t="shared" si="6"/>
        <v>0</v>
      </c>
      <c r="O45" s="8">
        <f t="shared" si="7"/>
        <v>0</v>
      </c>
      <c r="P45" s="14"/>
      <c r="Q45" s="14"/>
      <c r="R45" s="290"/>
      <c r="S45" s="1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155"/>
      <c r="BB45" s="5"/>
      <c r="BC45" s="5"/>
      <c r="BD45" s="5"/>
      <c r="BE45" s="5"/>
      <c r="BF45" s="5"/>
      <c r="BG45" s="5"/>
      <c r="BH45" s="5"/>
      <c r="BI45" s="5"/>
      <c r="BJ45" s="155"/>
      <c r="BK45" s="5"/>
      <c r="BL45" s="5"/>
      <c r="BM45" s="5"/>
      <c r="BN45" s="5"/>
      <c r="BO45" s="5"/>
      <c r="BP45" s="155"/>
      <c r="BQ45" s="5"/>
      <c r="BR45" s="5"/>
      <c r="BS45" s="5"/>
      <c r="BT45" s="5"/>
      <c r="BU45" s="5"/>
      <c r="BV45" s="5"/>
      <c r="BW45" s="5"/>
      <c r="BX45" s="5"/>
      <c r="BY45" s="155"/>
      <c r="BZ45" s="5"/>
      <c r="CA45" s="5"/>
      <c r="CB45" s="155"/>
      <c r="CC45" s="5"/>
      <c r="CD45" s="5"/>
      <c r="CE45" s="15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155"/>
      <c r="CR45" s="5"/>
      <c r="CS45" s="5"/>
      <c r="CT45" s="155"/>
      <c r="CU45" s="5"/>
      <c r="CV45" s="5"/>
      <c r="CW45" s="155"/>
      <c r="CX45" s="5"/>
      <c r="CY45" s="5"/>
      <c r="CZ45" s="155"/>
      <c r="DA45" s="5"/>
      <c r="DB45" s="5"/>
      <c r="DC45" s="5"/>
      <c r="DD45" s="5"/>
      <c r="DE45" s="5"/>
      <c r="DF45" s="5"/>
      <c r="DG45" s="5"/>
      <c r="DH45" s="5"/>
      <c r="DI45" s="155"/>
      <c r="DJ45" s="5"/>
      <c r="DK45" s="5"/>
      <c r="DL45" s="155"/>
      <c r="DM45" s="5"/>
      <c r="DN45" s="5"/>
      <c r="DO45" s="155"/>
      <c r="DP45" s="5"/>
      <c r="DQ45" s="5"/>
      <c r="DR45" s="5"/>
      <c r="DS45" s="5"/>
      <c r="DT45" s="5"/>
      <c r="DU45" s="155"/>
      <c r="DV45" s="5"/>
      <c r="DW45" s="5"/>
      <c r="DX45" s="5"/>
      <c r="DY45" s="5"/>
      <c r="DZ45" s="5"/>
      <c r="EA45" s="5"/>
      <c r="EB45" s="10"/>
      <c r="EC45" s="5"/>
      <c r="ED45" s="155"/>
      <c r="EE45" s="5"/>
      <c r="EF45" s="5"/>
      <c r="EG45" s="15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55"/>
      <c r="EW45" s="5"/>
      <c r="EX45" s="5"/>
      <c r="EY45" s="5"/>
      <c r="EZ45" s="5"/>
      <c r="FA45" s="5"/>
      <c r="FB45" s="155"/>
      <c r="FC45" s="5"/>
      <c r="FD45" s="5"/>
      <c r="FE45" s="5"/>
      <c r="FF45" s="5"/>
      <c r="FG45" s="5"/>
      <c r="FH45" s="155"/>
      <c r="FI45" s="5"/>
      <c r="FJ45" s="5"/>
      <c r="FK45" s="155"/>
      <c r="FL45" s="5"/>
      <c r="FM45" s="5"/>
      <c r="FN45" s="155"/>
      <c r="FO45" s="5"/>
      <c r="FP45" s="5"/>
      <c r="FQ45" s="155"/>
      <c r="FR45" s="5"/>
      <c r="FS45" s="5"/>
      <c r="FT45" s="155"/>
      <c r="FU45" s="5"/>
      <c r="FV45" s="5"/>
      <c r="FW45" s="5"/>
      <c r="FX45" s="5"/>
      <c r="FY45" s="5"/>
      <c r="FZ45" s="5"/>
      <c r="GA45" s="45"/>
      <c r="GB45" s="5"/>
    </row>
    <row r="46" spans="1:184" ht="21" customHeight="1">
      <c r="A46" s="15">
        <v>33</v>
      </c>
      <c r="B46" s="206" t="s">
        <v>169</v>
      </c>
      <c r="C46" s="17" t="s">
        <v>170</v>
      </c>
      <c r="D46" s="301" t="s">
        <v>116</v>
      </c>
      <c r="E46" s="42">
        <v>6955</v>
      </c>
      <c r="F46" s="5"/>
      <c r="G46" s="39"/>
      <c r="H46" s="266">
        <f t="shared" si="0"/>
        <v>0</v>
      </c>
      <c r="I46" s="64">
        <f t="shared" si="1"/>
        <v>0</v>
      </c>
      <c r="J46" s="8">
        <f t="shared" si="2"/>
        <v>27</v>
      </c>
      <c r="K46" s="262">
        <f t="shared" si="3"/>
        <v>27</v>
      </c>
      <c r="L46" s="8">
        <f t="shared" si="4"/>
        <v>0</v>
      </c>
      <c r="M46" s="8">
        <f t="shared" si="5"/>
        <v>0</v>
      </c>
      <c r="N46" s="187"/>
      <c r="O46" s="8">
        <f t="shared" si="7"/>
        <v>0</v>
      </c>
      <c r="P46" s="14"/>
      <c r="Q46" s="14"/>
      <c r="R46" s="290"/>
      <c r="S46" s="1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155"/>
      <c r="BB46" s="5"/>
      <c r="BC46" s="5"/>
      <c r="BD46" s="5"/>
      <c r="BE46" s="5"/>
      <c r="BF46" s="5"/>
      <c r="BG46" s="5"/>
      <c r="BH46" s="5"/>
      <c r="BI46" s="5"/>
      <c r="BJ46" s="155"/>
      <c r="BK46" s="5"/>
      <c r="BL46" s="5"/>
      <c r="BM46" s="5"/>
      <c r="BN46" s="5"/>
      <c r="BO46" s="5"/>
      <c r="BP46" s="155"/>
      <c r="BQ46" s="5"/>
      <c r="BR46" s="5"/>
      <c r="BS46" s="5"/>
      <c r="BT46" s="5"/>
      <c r="BU46" s="5"/>
      <c r="BV46" s="5"/>
      <c r="BW46" s="5"/>
      <c r="BX46" s="5"/>
      <c r="BY46" s="155"/>
      <c r="BZ46" s="5"/>
      <c r="CA46" s="5"/>
      <c r="CB46" s="155"/>
      <c r="CC46" s="5"/>
      <c r="CD46" s="5"/>
      <c r="CE46" s="15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155"/>
      <c r="CR46" s="5"/>
      <c r="CS46" s="5"/>
      <c r="CT46" s="155"/>
      <c r="CU46" s="5"/>
      <c r="CV46" s="5"/>
      <c r="CW46" s="155"/>
      <c r="CX46" s="5"/>
      <c r="CY46" s="5"/>
      <c r="CZ46" s="155"/>
      <c r="DA46" s="5"/>
      <c r="DB46" s="5"/>
      <c r="DC46" s="5"/>
      <c r="DD46" s="5"/>
      <c r="DE46" s="5"/>
      <c r="DF46" s="5"/>
      <c r="DG46" s="5"/>
      <c r="DH46" s="5"/>
      <c r="DI46" s="155"/>
      <c r="DJ46" s="5"/>
      <c r="DK46" s="5"/>
      <c r="DL46" s="155"/>
      <c r="DM46" s="5"/>
      <c r="DN46" s="5"/>
      <c r="DO46" s="155"/>
      <c r="DP46" s="5"/>
      <c r="DQ46" s="5"/>
      <c r="DR46" s="5"/>
      <c r="DS46" s="5"/>
      <c r="DT46" s="5"/>
      <c r="DU46" s="155">
        <v>27</v>
      </c>
      <c r="DV46" s="5"/>
      <c r="DW46" s="5"/>
      <c r="DX46" s="5"/>
      <c r="DY46" s="5"/>
      <c r="DZ46" s="5"/>
      <c r="EA46" s="5"/>
      <c r="EB46" s="10"/>
      <c r="EC46" s="5"/>
      <c r="ED46" s="155"/>
      <c r="EE46" s="5"/>
      <c r="EF46" s="5"/>
      <c r="EG46" s="15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155"/>
      <c r="EW46" s="5"/>
      <c r="EX46" s="5"/>
      <c r="EY46" s="5"/>
      <c r="EZ46" s="5"/>
      <c r="FA46" s="5"/>
      <c r="FB46" s="155"/>
      <c r="FC46" s="5"/>
      <c r="FD46" s="5"/>
      <c r="FE46" s="5"/>
      <c r="FF46" s="5"/>
      <c r="FG46" s="5"/>
      <c r="FH46" s="155"/>
      <c r="FI46" s="5"/>
      <c r="FJ46" s="5"/>
      <c r="FK46" s="155"/>
      <c r="FL46" s="5"/>
      <c r="FM46" s="5"/>
      <c r="FN46" s="155"/>
      <c r="FO46" s="5"/>
      <c r="FP46" s="5"/>
      <c r="FQ46" s="155"/>
      <c r="FR46" s="5"/>
      <c r="FS46" s="5"/>
      <c r="FT46" s="155"/>
      <c r="FU46" s="5"/>
      <c r="FV46" s="5"/>
      <c r="FW46" s="5"/>
      <c r="FX46" s="5"/>
      <c r="FY46" s="5"/>
      <c r="FZ46" s="5"/>
      <c r="GA46" s="45"/>
      <c r="GB46" s="5"/>
    </row>
    <row r="47" spans="1:184" s="3" customFormat="1" ht="21" customHeight="1">
      <c r="A47" s="15">
        <v>34</v>
      </c>
      <c r="B47" s="204" t="s">
        <v>171</v>
      </c>
      <c r="C47" s="17" t="s">
        <v>172</v>
      </c>
      <c r="D47" s="301" t="s">
        <v>116</v>
      </c>
      <c r="E47" s="42">
        <v>2075</v>
      </c>
      <c r="F47" s="5"/>
      <c r="G47" s="5"/>
      <c r="H47" s="266">
        <f t="shared" si="0"/>
        <v>0</v>
      </c>
      <c r="I47" s="64">
        <f t="shared" si="1"/>
        <v>0</v>
      </c>
      <c r="J47" s="8">
        <f t="shared" si="2"/>
        <v>1</v>
      </c>
      <c r="K47" s="262">
        <f t="shared" si="3"/>
        <v>1</v>
      </c>
      <c r="L47" s="8">
        <f t="shared" si="4"/>
        <v>0</v>
      </c>
      <c r="M47" s="8">
        <f t="shared" si="5"/>
        <v>0</v>
      </c>
      <c r="N47" s="187"/>
      <c r="O47" s="8">
        <f t="shared" si="7"/>
        <v>0</v>
      </c>
      <c r="P47" s="14"/>
      <c r="Q47" s="14"/>
      <c r="R47" s="290"/>
      <c r="S47" s="14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155"/>
      <c r="BB47" s="5"/>
      <c r="BC47" s="5"/>
      <c r="BD47" s="5"/>
      <c r="BE47" s="5"/>
      <c r="BF47" s="5"/>
      <c r="BG47" s="5"/>
      <c r="BH47" s="5"/>
      <c r="BI47" s="5"/>
      <c r="BJ47" s="155"/>
      <c r="BK47" s="5"/>
      <c r="BL47" s="5"/>
      <c r="BM47" s="5"/>
      <c r="BN47" s="5"/>
      <c r="BO47" s="5"/>
      <c r="BP47" s="155"/>
      <c r="BQ47" s="5"/>
      <c r="BR47" s="5"/>
      <c r="BS47" s="5"/>
      <c r="BT47" s="5"/>
      <c r="BU47" s="5"/>
      <c r="BV47" s="5"/>
      <c r="BW47" s="5"/>
      <c r="BX47" s="5"/>
      <c r="BY47" s="155"/>
      <c r="BZ47" s="5"/>
      <c r="CA47" s="5"/>
      <c r="CB47" s="155"/>
      <c r="CC47" s="5"/>
      <c r="CD47" s="5"/>
      <c r="CE47" s="15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155"/>
      <c r="CR47" s="5"/>
      <c r="CS47" s="5"/>
      <c r="CT47" s="155"/>
      <c r="CU47" s="5"/>
      <c r="CV47" s="5"/>
      <c r="CW47" s="155"/>
      <c r="CX47" s="5"/>
      <c r="CY47" s="5"/>
      <c r="CZ47" s="155"/>
      <c r="DA47" s="5"/>
      <c r="DB47" s="5"/>
      <c r="DC47" s="5"/>
      <c r="DD47" s="5"/>
      <c r="DE47" s="5"/>
      <c r="DF47" s="5"/>
      <c r="DG47" s="5"/>
      <c r="DH47" s="5"/>
      <c r="DI47" s="155"/>
      <c r="DJ47" s="5"/>
      <c r="DK47" s="5"/>
      <c r="DL47" s="155"/>
      <c r="DM47" s="5"/>
      <c r="DN47" s="5"/>
      <c r="DO47" s="155"/>
      <c r="DP47" s="5"/>
      <c r="DQ47" s="5"/>
      <c r="DR47" s="5"/>
      <c r="DS47" s="5"/>
      <c r="DT47" s="5"/>
      <c r="DU47" s="155"/>
      <c r="DV47" s="5"/>
      <c r="DW47" s="5"/>
      <c r="DX47" s="5"/>
      <c r="DY47" s="5"/>
      <c r="DZ47" s="5"/>
      <c r="EA47" s="5"/>
      <c r="EB47" s="10"/>
      <c r="EC47" s="5"/>
      <c r="ED47" s="155"/>
      <c r="EE47" s="5"/>
      <c r="EF47" s="5"/>
      <c r="EG47" s="15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155">
        <v>1</v>
      </c>
      <c r="EW47" s="5"/>
      <c r="EX47" s="5"/>
      <c r="EY47" s="5"/>
      <c r="EZ47" s="5"/>
      <c r="FA47" s="5"/>
      <c r="FB47" s="155"/>
      <c r="FC47" s="5"/>
      <c r="FD47" s="5"/>
      <c r="FE47" s="5"/>
      <c r="FF47" s="5"/>
      <c r="FG47" s="5"/>
      <c r="FH47" s="155"/>
      <c r="FI47" s="5"/>
      <c r="FJ47" s="5"/>
      <c r="FK47" s="155"/>
      <c r="FL47" s="5"/>
      <c r="FM47" s="5"/>
      <c r="FN47" s="155"/>
      <c r="FO47" s="5"/>
      <c r="FP47" s="5"/>
      <c r="FQ47" s="155"/>
      <c r="FR47" s="5"/>
      <c r="FS47" s="5"/>
      <c r="FT47" s="155"/>
      <c r="FU47" s="5"/>
      <c r="FV47" s="5"/>
      <c r="FW47" s="5"/>
      <c r="FX47" s="5"/>
      <c r="FY47" s="5"/>
      <c r="FZ47" s="5"/>
      <c r="GA47" s="45"/>
      <c r="GB47" s="7"/>
    </row>
    <row r="48" spans="1:184" ht="21" customHeight="1">
      <c r="A48" s="15">
        <v>35</v>
      </c>
      <c r="B48" s="205" t="s">
        <v>173</v>
      </c>
      <c r="C48" s="19" t="s">
        <v>174</v>
      </c>
      <c r="D48" s="301" t="s">
        <v>111</v>
      </c>
      <c r="E48" s="42">
        <v>31030</v>
      </c>
      <c r="F48" s="5"/>
      <c r="G48" s="5"/>
      <c r="H48" s="266">
        <f t="shared" si="0"/>
        <v>0</v>
      </c>
      <c r="I48" s="64">
        <f t="shared" si="1"/>
        <v>0</v>
      </c>
      <c r="J48" s="8">
        <f t="shared" si="2"/>
        <v>0</v>
      </c>
      <c r="K48" s="262">
        <f t="shared" si="3"/>
        <v>0</v>
      </c>
      <c r="L48" s="8">
        <f t="shared" si="4"/>
        <v>3</v>
      </c>
      <c r="M48" s="8">
        <f t="shared" si="5"/>
        <v>3.9000000000000004</v>
      </c>
      <c r="N48" s="187">
        <f t="shared" si="6"/>
        <v>3</v>
      </c>
      <c r="O48" s="8">
        <f t="shared" si="7"/>
        <v>93090</v>
      </c>
      <c r="P48" s="14"/>
      <c r="Q48" s="14"/>
      <c r="R48" s="290"/>
      <c r="S48" s="14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155"/>
      <c r="BB48" s="5"/>
      <c r="BC48" s="5"/>
      <c r="BD48" s="5"/>
      <c r="BE48" s="5"/>
      <c r="BF48" s="5"/>
      <c r="BG48" s="5"/>
      <c r="BH48" s="5"/>
      <c r="BI48" s="5"/>
      <c r="BJ48" s="155"/>
      <c r="BK48" s="5"/>
      <c r="BL48" s="5"/>
      <c r="BM48" s="5"/>
      <c r="BN48" s="5"/>
      <c r="BO48" s="5"/>
      <c r="BP48" s="155"/>
      <c r="BQ48" s="5"/>
      <c r="BR48" s="5"/>
      <c r="BS48" s="5"/>
      <c r="BT48" s="5"/>
      <c r="BU48" s="5"/>
      <c r="BV48" s="5"/>
      <c r="BW48" s="5"/>
      <c r="BX48" s="5"/>
      <c r="BY48" s="155"/>
      <c r="BZ48" s="5"/>
      <c r="CA48" s="5"/>
      <c r="CB48" s="155"/>
      <c r="CC48" s="5"/>
      <c r="CD48" s="5"/>
      <c r="CE48" s="15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155"/>
      <c r="CR48" s="5"/>
      <c r="CS48" s="5"/>
      <c r="CT48" s="155"/>
      <c r="CU48" s="5"/>
      <c r="CV48" s="5"/>
      <c r="CW48" s="155"/>
      <c r="CX48" s="5"/>
      <c r="CY48" s="5"/>
      <c r="CZ48" s="155"/>
      <c r="DA48" s="5"/>
      <c r="DB48" s="5"/>
      <c r="DC48" s="5"/>
      <c r="DD48" s="5"/>
      <c r="DE48" s="5"/>
      <c r="DF48" s="5"/>
      <c r="DG48" s="5"/>
      <c r="DH48" s="5"/>
      <c r="DI48" s="155"/>
      <c r="DJ48" s="5"/>
      <c r="DK48" s="5"/>
      <c r="DL48" s="155"/>
      <c r="DM48" s="5"/>
      <c r="DN48" s="5"/>
      <c r="DO48" s="155"/>
      <c r="DP48" s="5"/>
      <c r="DQ48" s="5"/>
      <c r="DR48" s="5"/>
      <c r="DS48" s="5"/>
      <c r="DT48" s="5"/>
      <c r="DU48" s="155"/>
      <c r="DV48" s="5"/>
      <c r="DW48" s="5"/>
      <c r="DX48" s="5"/>
      <c r="DY48" s="5"/>
      <c r="DZ48" s="5"/>
      <c r="EA48" s="5"/>
      <c r="EB48" s="10"/>
      <c r="EC48" s="5"/>
      <c r="ED48" s="155"/>
      <c r="EE48" s="5"/>
      <c r="EF48" s="5"/>
      <c r="EG48" s="15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155"/>
      <c r="EW48" s="5">
        <v>3</v>
      </c>
      <c r="EX48" s="5"/>
      <c r="EY48" s="5"/>
      <c r="EZ48" s="5"/>
      <c r="FA48" s="5"/>
      <c r="FB48" s="155"/>
      <c r="FC48" s="5"/>
      <c r="FD48" s="5"/>
      <c r="FE48" s="5"/>
      <c r="FF48" s="5"/>
      <c r="FG48" s="5"/>
      <c r="FH48" s="155"/>
      <c r="FI48" s="5"/>
      <c r="FJ48" s="5"/>
      <c r="FK48" s="155"/>
      <c r="FL48" s="5"/>
      <c r="FM48" s="5"/>
      <c r="FN48" s="155"/>
      <c r="FO48" s="5"/>
      <c r="FP48" s="5"/>
      <c r="FQ48" s="155"/>
      <c r="FR48" s="5"/>
      <c r="FS48" s="5"/>
      <c r="FT48" s="155"/>
      <c r="FU48" s="5"/>
      <c r="FV48" s="5"/>
      <c r="FW48" s="5"/>
      <c r="FX48" s="5"/>
      <c r="FY48" s="5"/>
      <c r="FZ48" s="5"/>
      <c r="GA48" s="45"/>
      <c r="GB48" s="155" t="s">
        <v>1960</v>
      </c>
    </row>
    <row r="49" spans="1:184" ht="21" customHeight="1">
      <c r="A49" s="15">
        <v>36</v>
      </c>
      <c r="B49" s="204" t="s">
        <v>175</v>
      </c>
      <c r="C49" s="17" t="s">
        <v>176</v>
      </c>
      <c r="D49" s="43" t="s">
        <v>116</v>
      </c>
      <c r="E49" s="42">
        <v>1626.4</v>
      </c>
      <c r="F49" s="5"/>
      <c r="G49" s="39"/>
      <c r="H49" s="266">
        <f t="shared" si="0"/>
        <v>0</v>
      </c>
      <c r="I49" s="64">
        <f t="shared" si="1"/>
        <v>0</v>
      </c>
      <c r="J49" s="8">
        <f t="shared" si="2"/>
        <v>2</v>
      </c>
      <c r="K49" s="262">
        <f t="shared" si="3"/>
        <v>2</v>
      </c>
      <c r="L49" s="8">
        <f t="shared" si="4"/>
        <v>30</v>
      </c>
      <c r="M49" s="8">
        <f t="shared" si="5"/>
        <v>39</v>
      </c>
      <c r="N49" s="187">
        <f t="shared" si="6"/>
        <v>28</v>
      </c>
      <c r="O49" s="8">
        <f t="shared" si="7"/>
        <v>45539.200000000004</v>
      </c>
      <c r="P49" s="14"/>
      <c r="Q49" s="14"/>
      <c r="R49" s="290"/>
      <c r="S49" s="14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155"/>
      <c r="BB49" s="5"/>
      <c r="BC49" s="5"/>
      <c r="BD49" s="5"/>
      <c r="BE49" s="5"/>
      <c r="BF49" s="5"/>
      <c r="BG49" s="5"/>
      <c r="BH49" s="5"/>
      <c r="BI49" s="5"/>
      <c r="BJ49" s="155"/>
      <c r="BK49" s="5"/>
      <c r="BL49" s="5"/>
      <c r="BM49" s="5"/>
      <c r="BN49" s="5"/>
      <c r="BO49" s="5"/>
      <c r="BP49" s="155"/>
      <c r="BQ49" s="5"/>
      <c r="BR49" s="5"/>
      <c r="BS49" s="5"/>
      <c r="BT49" s="5"/>
      <c r="BU49" s="5"/>
      <c r="BV49" s="5"/>
      <c r="BW49" s="5"/>
      <c r="BX49" s="5"/>
      <c r="BY49" s="155"/>
      <c r="BZ49" s="5"/>
      <c r="CA49" s="5"/>
      <c r="CB49" s="155"/>
      <c r="CC49" s="5"/>
      <c r="CD49" s="5"/>
      <c r="CE49" s="15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155"/>
      <c r="CR49" s="5"/>
      <c r="CS49" s="5"/>
      <c r="CT49" s="155"/>
      <c r="CU49" s="5"/>
      <c r="CV49" s="5"/>
      <c r="CW49" s="155"/>
      <c r="CX49" s="5"/>
      <c r="CY49" s="5"/>
      <c r="CZ49" s="155"/>
      <c r="DA49" s="5"/>
      <c r="DB49" s="5"/>
      <c r="DC49" s="5"/>
      <c r="DD49" s="5"/>
      <c r="DE49" s="5"/>
      <c r="DF49" s="5"/>
      <c r="DG49" s="5"/>
      <c r="DH49" s="5"/>
      <c r="DI49" s="155"/>
      <c r="DJ49" s="5"/>
      <c r="DK49" s="5"/>
      <c r="DL49" s="155"/>
      <c r="DM49" s="5"/>
      <c r="DN49" s="5"/>
      <c r="DO49" s="155"/>
      <c r="DP49" s="5"/>
      <c r="DQ49" s="5"/>
      <c r="DR49" s="5"/>
      <c r="DS49" s="5"/>
      <c r="DT49" s="5"/>
      <c r="DU49" s="155">
        <v>2</v>
      </c>
      <c r="DV49" s="5">
        <v>30</v>
      </c>
      <c r="DW49" s="5"/>
      <c r="DX49" s="5"/>
      <c r="DY49" s="5"/>
      <c r="DZ49" s="5"/>
      <c r="EA49" s="5"/>
      <c r="EB49" s="10"/>
      <c r="EC49" s="5"/>
      <c r="ED49" s="155"/>
      <c r="EE49" s="5"/>
      <c r="EF49" s="5"/>
      <c r="EG49" s="15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155"/>
      <c r="EW49" s="5"/>
      <c r="EX49" s="5"/>
      <c r="EY49" s="5"/>
      <c r="EZ49" s="5"/>
      <c r="FA49" s="5"/>
      <c r="FB49" s="155"/>
      <c r="FC49" s="5"/>
      <c r="FD49" s="5"/>
      <c r="FE49" s="5"/>
      <c r="FF49" s="5"/>
      <c r="FG49" s="5"/>
      <c r="FH49" s="155"/>
      <c r="FI49" s="5"/>
      <c r="FJ49" s="5"/>
      <c r="FK49" s="155"/>
      <c r="FL49" s="5"/>
      <c r="FM49" s="5"/>
      <c r="FN49" s="155"/>
      <c r="FO49" s="5"/>
      <c r="FP49" s="5"/>
      <c r="FQ49" s="155"/>
      <c r="FR49" s="5"/>
      <c r="FS49" s="5"/>
      <c r="FT49" s="155"/>
      <c r="FU49" s="5"/>
      <c r="FV49" s="5"/>
      <c r="FW49" s="5"/>
      <c r="FX49" s="5"/>
      <c r="FY49" s="5"/>
      <c r="FZ49" s="5"/>
      <c r="GA49" s="45"/>
      <c r="GB49" s="5"/>
    </row>
    <row r="50" spans="1:184" ht="21" customHeight="1">
      <c r="A50" s="15"/>
      <c r="B50" s="204"/>
      <c r="C50" s="17" t="s">
        <v>1848</v>
      </c>
      <c r="D50" s="43"/>
      <c r="E50" s="42"/>
      <c r="F50" s="5"/>
      <c r="G50" s="5"/>
      <c r="H50" s="266"/>
      <c r="I50" s="64">
        <f t="shared" si="1"/>
        <v>0</v>
      </c>
      <c r="J50" s="8">
        <f t="shared" si="2"/>
        <v>0</v>
      </c>
      <c r="K50" s="262">
        <f t="shared" si="3"/>
        <v>0</v>
      </c>
      <c r="L50" s="8">
        <f t="shared" si="4"/>
        <v>0</v>
      </c>
      <c r="M50" s="8">
        <f t="shared" si="5"/>
        <v>0</v>
      </c>
      <c r="N50" s="187">
        <f t="shared" si="6"/>
        <v>0</v>
      </c>
      <c r="O50" s="8">
        <f t="shared" si="7"/>
        <v>0</v>
      </c>
      <c r="P50" s="14"/>
      <c r="Q50" s="14"/>
      <c r="R50" s="290"/>
      <c r="S50" s="14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155"/>
      <c r="BB50" s="5"/>
      <c r="BC50" s="5"/>
      <c r="BD50" s="5"/>
      <c r="BE50" s="5"/>
      <c r="BF50" s="5"/>
      <c r="BG50" s="5"/>
      <c r="BH50" s="5"/>
      <c r="BI50" s="5"/>
      <c r="BJ50" s="155"/>
      <c r="BK50" s="5"/>
      <c r="BL50" s="5"/>
      <c r="BM50" s="5"/>
      <c r="BN50" s="5"/>
      <c r="BO50" s="5"/>
      <c r="BP50" s="155"/>
      <c r="BQ50" s="5"/>
      <c r="BR50" s="5"/>
      <c r="BS50" s="5"/>
      <c r="BT50" s="5"/>
      <c r="BU50" s="5"/>
      <c r="BV50" s="5"/>
      <c r="BW50" s="5"/>
      <c r="BX50" s="5"/>
      <c r="BY50" s="155"/>
      <c r="BZ50" s="5"/>
      <c r="CA50" s="5"/>
      <c r="CB50" s="155"/>
      <c r="CC50" s="5"/>
      <c r="CD50" s="5"/>
      <c r="CE50" s="15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155"/>
      <c r="CR50" s="5"/>
      <c r="CS50" s="5"/>
      <c r="CT50" s="155"/>
      <c r="CU50" s="5"/>
      <c r="CV50" s="5"/>
      <c r="CW50" s="155"/>
      <c r="CX50" s="5"/>
      <c r="CY50" s="5"/>
      <c r="CZ50" s="155"/>
      <c r="DA50" s="5"/>
      <c r="DB50" s="5"/>
      <c r="DC50" s="5"/>
      <c r="DD50" s="5"/>
      <c r="DE50" s="5"/>
      <c r="DF50" s="5"/>
      <c r="DG50" s="5"/>
      <c r="DH50" s="5"/>
      <c r="DI50" s="155"/>
      <c r="DJ50" s="5"/>
      <c r="DK50" s="5"/>
      <c r="DL50" s="155"/>
      <c r="DM50" s="5"/>
      <c r="DN50" s="5"/>
      <c r="DO50" s="155"/>
      <c r="DP50" s="5"/>
      <c r="DQ50" s="5"/>
      <c r="DR50" s="5"/>
      <c r="DS50" s="5"/>
      <c r="DT50" s="5"/>
      <c r="DU50" s="155"/>
      <c r="DV50" s="5"/>
      <c r="DW50" s="5"/>
      <c r="DX50" s="5"/>
      <c r="DY50" s="5"/>
      <c r="DZ50" s="5"/>
      <c r="EA50" s="5"/>
      <c r="EB50" s="10"/>
      <c r="EC50" s="5"/>
      <c r="ED50" s="155"/>
      <c r="EE50" s="5"/>
      <c r="EF50" s="5"/>
      <c r="EG50" s="15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155"/>
      <c r="EW50" s="5"/>
      <c r="EX50" s="5"/>
      <c r="EY50" s="5"/>
      <c r="EZ50" s="5"/>
      <c r="FA50" s="5"/>
      <c r="FB50" s="155"/>
      <c r="FC50" s="5"/>
      <c r="FD50" s="5"/>
      <c r="FE50" s="5"/>
      <c r="FF50" s="5"/>
      <c r="FG50" s="5"/>
      <c r="FH50" s="155"/>
      <c r="FI50" s="5"/>
      <c r="FJ50" s="5"/>
      <c r="FK50" s="155"/>
      <c r="FL50" s="5"/>
      <c r="FM50" s="5"/>
      <c r="FN50" s="155"/>
      <c r="FO50" s="5"/>
      <c r="FP50" s="5"/>
      <c r="FQ50" s="155"/>
      <c r="FR50" s="5"/>
      <c r="FS50" s="5"/>
      <c r="FT50" s="155"/>
      <c r="FU50" s="5"/>
      <c r="FV50" s="5"/>
      <c r="FW50" s="5"/>
      <c r="FX50" s="5"/>
      <c r="FY50" s="5"/>
      <c r="FZ50" s="5"/>
      <c r="GA50" s="45"/>
      <c r="GB50" s="5"/>
    </row>
    <row r="51" spans="1:184" ht="21" customHeight="1">
      <c r="A51" s="15">
        <v>37</v>
      </c>
      <c r="B51" s="206" t="s">
        <v>177</v>
      </c>
      <c r="C51" s="17" t="s">
        <v>178</v>
      </c>
      <c r="D51" s="301" t="s">
        <v>116</v>
      </c>
      <c r="E51" s="42">
        <v>5136</v>
      </c>
      <c r="F51" s="5"/>
      <c r="G51" s="5"/>
      <c r="H51" s="266">
        <f t="shared" si="0"/>
        <v>0</v>
      </c>
      <c r="I51" s="64">
        <f t="shared" si="1"/>
        <v>0</v>
      </c>
      <c r="J51" s="8">
        <f t="shared" si="2"/>
        <v>0</v>
      </c>
      <c r="K51" s="262">
        <f t="shared" si="3"/>
        <v>0</v>
      </c>
      <c r="L51" s="8">
        <f t="shared" si="4"/>
        <v>0</v>
      </c>
      <c r="M51" s="8">
        <f t="shared" si="5"/>
        <v>0</v>
      </c>
      <c r="N51" s="187">
        <f t="shared" si="6"/>
        <v>0</v>
      </c>
      <c r="O51" s="8">
        <f t="shared" si="7"/>
        <v>0</v>
      </c>
      <c r="P51" s="14"/>
      <c r="Q51" s="14"/>
      <c r="R51" s="290"/>
      <c r="S51" s="14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155"/>
      <c r="BB51" s="5"/>
      <c r="BC51" s="5"/>
      <c r="BD51" s="5"/>
      <c r="BE51" s="5"/>
      <c r="BF51" s="5"/>
      <c r="BG51" s="5"/>
      <c r="BH51" s="5"/>
      <c r="BI51" s="5"/>
      <c r="BJ51" s="155"/>
      <c r="BK51" s="5"/>
      <c r="BL51" s="5"/>
      <c r="BM51" s="5"/>
      <c r="BN51" s="5"/>
      <c r="BO51" s="5"/>
      <c r="BP51" s="155"/>
      <c r="BQ51" s="5"/>
      <c r="BR51" s="5"/>
      <c r="BS51" s="5"/>
      <c r="BT51" s="5"/>
      <c r="BU51" s="5"/>
      <c r="BV51" s="5"/>
      <c r="BW51" s="5"/>
      <c r="BX51" s="5"/>
      <c r="BY51" s="155"/>
      <c r="BZ51" s="5"/>
      <c r="CA51" s="5"/>
      <c r="CB51" s="155"/>
      <c r="CC51" s="5"/>
      <c r="CD51" s="5"/>
      <c r="CE51" s="15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155"/>
      <c r="CR51" s="5"/>
      <c r="CS51" s="5"/>
      <c r="CT51" s="155"/>
      <c r="CU51" s="5"/>
      <c r="CV51" s="5"/>
      <c r="CW51" s="155"/>
      <c r="CX51" s="5"/>
      <c r="CY51" s="5"/>
      <c r="CZ51" s="155"/>
      <c r="DA51" s="5"/>
      <c r="DB51" s="5"/>
      <c r="DC51" s="5"/>
      <c r="DD51" s="5"/>
      <c r="DE51" s="5"/>
      <c r="DF51" s="5"/>
      <c r="DG51" s="5"/>
      <c r="DH51" s="5"/>
      <c r="DI51" s="155"/>
      <c r="DJ51" s="5"/>
      <c r="DK51" s="5"/>
      <c r="DL51" s="155"/>
      <c r="DM51" s="5"/>
      <c r="DN51" s="5"/>
      <c r="DO51" s="155"/>
      <c r="DP51" s="5"/>
      <c r="DQ51" s="5"/>
      <c r="DR51" s="5"/>
      <c r="DS51" s="5"/>
      <c r="DT51" s="5"/>
      <c r="DU51" s="155"/>
      <c r="DV51" s="5"/>
      <c r="DW51" s="5"/>
      <c r="DX51" s="5"/>
      <c r="DY51" s="5"/>
      <c r="DZ51" s="5"/>
      <c r="EA51" s="5"/>
      <c r="EB51" s="10"/>
      <c r="EC51" s="5"/>
      <c r="ED51" s="155"/>
      <c r="EE51" s="5"/>
      <c r="EF51" s="5"/>
      <c r="EG51" s="15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155"/>
      <c r="EW51" s="5"/>
      <c r="EX51" s="5"/>
      <c r="EY51" s="5"/>
      <c r="EZ51" s="5"/>
      <c r="FA51" s="5"/>
      <c r="FB51" s="155"/>
      <c r="FC51" s="5"/>
      <c r="FD51" s="5"/>
      <c r="FE51" s="5"/>
      <c r="FF51" s="5"/>
      <c r="FG51" s="5"/>
      <c r="FH51" s="155"/>
      <c r="FI51" s="5"/>
      <c r="FJ51" s="5"/>
      <c r="FK51" s="155"/>
      <c r="FL51" s="5"/>
      <c r="FM51" s="5"/>
      <c r="FN51" s="155"/>
      <c r="FO51" s="5"/>
      <c r="FP51" s="5"/>
      <c r="FQ51" s="155"/>
      <c r="FR51" s="5"/>
      <c r="FS51" s="5"/>
      <c r="FT51" s="155"/>
      <c r="FU51" s="5"/>
      <c r="FV51" s="5"/>
      <c r="FW51" s="5"/>
      <c r="FX51" s="5"/>
      <c r="FY51" s="5"/>
      <c r="FZ51" s="5"/>
      <c r="GA51" s="45"/>
      <c r="GB51" s="5"/>
    </row>
    <row r="52" spans="1:184" s="3" customFormat="1" ht="21" customHeight="1">
      <c r="A52" s="15">
        <v>38</v>
      </c>
      <c r="B52" s="20" t="s">
        <v>179</v>
      </c>
      <c r="C52" s="21" t="s">
        <v>180</v>
      </c>
      <c r="D52" s="20" t="s">
        <v>116</v>
      </c>
      <c r="E52" s="42">
        <v>247.5</v>
      </c>
      <c r="F52" s="22"/>
      <c r="G52" s="22"/>
      <c r="H52" s="266">
        <f t="shared" si="0"/>
        <v>0</v>
      </c>
      <c r="I52" s="64">
        <f t="shared" si="1"/>
        <v>0</v>
      </c>
      <c r="J52" s="8">
        <f t="shared" si="2"/>
        <v>0</v>
      </c>
      <c r="K52" s="262">
        <f t="shared" si="3"/>
        <v>0</v>
      </c>
      <c r="L52" s="8">
        <f t="shared" si="4"/>
        <v>2</v>
      </c>
      <c r="M52" s="8">
        <f t="shared" si="5"/>
        <v>2.6</v>
      </c>
      <c r="N52" s="187">
        <f t="shared" si="6"/>
        <v>2</v>
      </c>
      <c r="O52" s="8">
        <f t="shared" si="7"/>
        <v>495</v>
      </c>
      <c r="P52" s="67"/>
      <c r="Q52" s="67"/>
      <c r="R52" s="291"/>
      <c r="S52" s="68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156"/>
      <c r="BB52" s="7"/>
      <c r="BC52" s="7"/>
      <c r="BD52" s="7"/>
      <c r="BE52" s="7"/>
      <c r="BF52" s="7"/>
      <c r="BG52" s="7"/>
      <c r="BH52" s="7"/>
      <c r="BI52" s="7"/>
      <c r="BJ52" s="156"/>
      <c r="BK52" s="7"/>
      <c r="BL52" s="7"/>
      <c r="BM52" s="7"/>
      <c r="BN52" s="7"/>
      <c r="BO52" s="7"/>
      <c r="BP52" s="156"/>
      <c r="BQ52" s="7"/>
      <c r="BR52" s="7"/>
      <c r="BS52" s="7"/>
      <c r="BT52" s="7"/>
      <c r="BU52" s="7"/>
      <c r="BV52" s="7"/>
      <c r="BW52" s="7"/>
      <c r="BX52" s="7"/>
      <c r="BY52" s="156"/>
      <c r="BZ52" s="7"/>
      <c r="CA52" s="7"/>
      <c r="CB52" s="156"/>
      <c r="CC52" s="7"/>
      <c r="CD52" s="7"/>
      <c r="CE52" s="156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156"/>
      <c r="CR52" s="7"/>
      <c r="CS52" s="7"/>
      <c r="CT52" s="156"/>
      <c r="CU52" s="7"/>
      <c r="CV52" s="7"/>
      <c r="CW52" s="156"/>
      <c r="CX52" s="7"/>
      <c r="CY52" s="7"/>
      <c r="CZ52" s="156"/>
      <c r="DA52" s="7"/>
      <c r="DB52" s="7"/>
      <c r="DC52" s="7"/>
      <c r="DD52" s="7"/>
      <c r="DE52" s="7"/>
      <c r="DF52" s="7"/>
      <c r="DG52" s="7"/>
      <c r="DH52" s="7"/>
      <c r="DI52" s="156"/>
      <c r="DJ52" s="7"/>
      <c r="DK52" s="7"/>
      <c r="DL52" s="156"/>
      <c r="DM52" s="7"/>
      <c r="DN52" s="7"/>
      <c r="DO52" s="156"/>
      <c r="DP52" s="7"/>
      <c r="DQ52" s="7"/>
      <c r="DR52" s="7"/>
      <c r="DS52" s="7"/>
      <c r="DT52" s="7"/>
      <c r="DU52" s="156"/>
      <c r="DV52" s="7"/>
      <c r="DW52" s="7"/>
      <c r="DX52" s="7"/>
      <c r="DY52" s="7"/>
      <c r="DZ52" s="7"/>
      <c r="EA52" s="7"/>
      <c r="EB52" s="12"/>
      <c r="EC52" s="7"/>
      <c r="ED52" s="156"/>
      <c r="EE52" s="7"/>
      <c r="EF52" s="7"/>
      <c r="EG52" s="156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156"/>
      <c r="EW52" s="7"/>
      <c r="EX52" s="7"/>
      <c r="EY52" s="7"/>
      <c r="EZ52" s="7"/>
      <c r="FA52" s="7"/>
      <c r="FB52" s="156"/>
      <c r="FC52" s="7"/>
      <c r="FD52" s="7"/>
      <c r="FE52" s="7"/>
      <c r="FF52" s="7">
        <v>2</v>
      </c>
      <c r="FG52" s="7"/>
      <c r="FH52" s="156"/>
      <c r="FI52" s="7"/>
      <c r="FJ52" s="7"/>
      <c r="FK52" s="156"/>
      <c r="FL52" s="7"/>
      <c r="FM52" s="7"/>
      <c r="FN52" s="156"/>
      <c r="FO52" s="7"/>
      <c r="FP52" s="7"/>
      <c r="FQ52" s="156"/>
      <c r="FR52" s="7"/>
      <c r="FS52" s="7"/>
      <c r="FT52" s="156"/>
      <c r="FU52" s="7"/>
      <c r="FV52" s="7"/>
      <c r="FW52" s="7"/>
      <c r="FX52" s="7"/>
      <c r="FY52" s="7"/>
      <c r="FZ52" s="7"/>
      <c r="GA52" s="257"/>
      <c r="GB52" s="7"/>
    </row>
    <row r="53" spans="1:184" ht="21" customHeight="1">
      <c r="A53" s="15">
        <v>39</v>
      </c>
      <c r="B53" s="286" t="s">
        <v>181</v>
      </c>
      <c r="C53" s="21" t="s">
        <v>182</v>
      </c>
      <c r="D53" s="20" t="s">
        <v>116</v>
      </c>
      <c r="E53" s="42">
        <v>2140</v>
      </c>
      <c r="F53" s="22"/>
      <c r="G53" s="22"/>
      <c r="H53" s="266">
        <f t="shared" si="0"/>
        <v>0</v>
      </c>
      <c r="I53" s="64">
        <f t="shared" si="1"/>
        <v>0</v>
      </c>
      <c r="J53" s="8">
        <f t="shared" si="2"/>
        <v>0</v>
      </c>
      <c r="K53" s="262">
        <f t="shared" si="3"/>
        <v>0</v>
      </c>
      <c r="L53" s="8">
        <f t="shared" si="4"/>
        <v>1</v>
      </c>
      <c r="M53" s="8">
        <f t="shared" si="5"/>
        <v>1.3</v>
      </c>
      <c r="N53" s="187">
        <f t="shared" si="6"/>
        <v>1</v>
      </c>
      <c r="O53" s="8">
        <f t="shared" si="7"/>
        <v>2140</v>
      </c>
      <c r="P53" s="67"/>
      <c r="Q53" s="67"/>
      <c r="R53" s="291"/>
      <c r="S53" s="68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156"/>
      <c r="BB53" s="7"/>
      <c r="BC53" s="7"/>
      <c r="BD53" s="7"/>
      <c r="BE53" s="7"/>
      <c r="BF53" s="7"/>
      <c r="BG53" s="7"/>
      <c r="BH53" s="7"/>
      <c r="BI53" s="7"/>
      <c r="BJ53" s="156"/>
      <c r="BK53" s="7"/>
      <c r="BL53" s="7"/>
      <c r="BM53" s="7"/>
      <c r="BN53" s="7"/>
      <c r="BO53" s="7"/>
      <c r="BP53" s="156"/>
      <c r="BQ53" s="7"/>
      <c r="BR53" s="7"/>
      <c r="BS53" s="7"/>
      <c r="BT53" s="7"/>
      <c r="BU53" s="7"/>
      <c r="BV53" s="7"/>
      <c r="BW53" s="7"/>
      <c r="BX53" s="7"/>
      <c r="BY53" s="156"/>
      <c r="BZ53" s="7"/>
      <c r="CA53" s="7"/>
      <c r="CB53" s="156"/>
      <c r="CC53" s="7"/>
      <c r="CD53" s="7"/>
      <c r="CE53" s="156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156"/>
      <c r="CR53" s="7"/>
      <c r="CS53" s="7"/>
      <c r="CT53" s="156"/>
      <c r="CU53" s="7"/>
      <c r="CV53" s="7"/>
      <c r="CW53" s="156"/>
      <c r="CX53" s="7"/>
      <c r="CY53" s="7"/>
      <c r="CZ53" s="156"/>
      <c r="DA53" s="7"/>
      <c r="DB53" s="7"/>
      <c r="DC53" s="7"/>
      <c r="DD53" s="7"/>
      <c r="DE53" s="7"/>
      <c r="DF53" s="7"/>
      <c r="DG53" s="7"/>
      <c r="DH53" s="7"/>
      <c r="DI53" s="156"/>
      <c r="DJ53" s="7"/>
      <c r="DK53" s="7"/>
      <c r="DL53" s="156"/>
      <c r="DM53" s="7"/>
      <c r="DN53" s="7"/>
      <c r="DO53" s="156"/>
      <c r="DP53" s="7"/>
      <c r="DQ53" s="7"/>
      <c r="DR53" s="7"/>
      <c r="DS53" s="7"/>
      <c r="DT53" s="7"/>
      <c r="DU53" s="156"/>
      <c r="DV53" s="7"/>
      <c r="DW53" s="7"/>
      <c r="DX53" s="7"/>
      <c r="DY53" s="7"/>
      <c r="DZ53" s="7"/>
      <c r="EA53" s="7"/>
      <c r="EB53" s="12"/>
      <c r="EC53" s="7"/>
      <c r="ED53" s="156"/>
      <c r="EE53" s="7"/>
      <c r="EF53" s="7"/>
      <c r="EG53" s="156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156"/>
      <c r="EW53" s="7"/>
      <c r="EX53" s="7"/>
      <c r="EY53" s="7"/>
      <c r="EZ53" s="7"/>
      <c r="FA53" s="7"/>
      <c r="FB53" s="156"/>
      <c r="FC53" s="7"/>
      <c r="FD53" s="7"/>
      <c r="FE53" s="7"/>
      <c r="FF53" s="7"/>
      <c r="FG53" s="7"/>
      <c r="FH53" s="156"/>
      <c r="FI53" s="7"/>
      <c r="FJ53" s="7"/>
      <c r="FK53" s="156"/>
      <c r="FL53" s="7"/>
      <c r="FM53" s="7"/>
      <c r="FN53" s="156"/>
      <c r="FO53" s="7"/>
      <c r="FP53" s="7"/>
      <c r="FQ53" s="156"/>
      <c r="FR53" s="7"/>
      <c r="FS53" s="7"/>
      <c r="FT53" s="156"/>
      <c r="FU53" s="7">
        <v>1</v>
      </c>
      <c r="FV53" s="7"/>
      <c r="FW53" s="7"/>
      <c r="FX53" s="7"/>
      <c r="FY53" s="7"/>
      <c r="FZ53" s="7"/>
      <c r="GA53" s="257"/>
      <c r="GB53" s="5"/>
    </row>
    <row r="54" spans="1:184" ht="21" customHeight="1">
      <c r="A54" s="15">
        <v>40</v>
      </c>
      <c r="B54" s="20"/>
      <c r="C54" s="21" t="s">
        <v>1565</v>
      </c>
      <c r="D54" s="20"/>
      <c r="E54" s="42"/>
      <c r="F54" s="22"/>
      <c r="G54" s="22"/>
      <c r="H54" s="266">
        <f t="shared" si="0"/>
        <v>0</v>
      </c>
      <c r="I54" s="64">
        <f t="shared" si="1"/>
        <v>0</v>
      </c>
      <c r="J54" s="8">
        <f t="shared" si="2"/>
        <v>0</v>
      </c>
      <c r="K54" s="262">
        <f t="shared" si="3"/>
        <v>0</v>
      </c>
      <c r="L54" s="8">
        <f t="shared" si="4"/>
        <v>2</v>
      </c>
      <c r="M54" s="8">
        <f t="shared" si="5"/>
        <v>2.6</v>
      </c>
      <c r="N54" s="187">
        <f t="shared" si="6"/>
        <v>2</v>
      </c>
      <c r="O54" s="8">
        <f t="shared" si="7"/>
        <v>0</v>
      </c>
      <c r="P54" s="67"/>
      <c r="Q54" s="67"/>
      <c r="R54" s="291"/>
      <c r="S54" s="68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156"/>
      <c r="BB54" s="7"/>
      <c r="BC54" s="7"/>
      <c r="BD54" s="7"/>
      <c r="BE54" s="7"/>
      <c r="BF54" s="7"/>
      <c r="BG54" s="7"/>
      <c r="BH54" s="7"/>
      <c r="BI54" s="7"/>
      <c r="BJ54" s="156"/>
      <c r="BK54" s="7"/>
      <c r="BL54" s="7"/>
      <c r="BM54" s="7"/>
      <c r="BN54" s="7"/>
      <c r="BO54" s="7"/>
      <c r="BP54" s="156"/>
      <c r="BQ54" s="7"/>
      <c r="BR54" s="7"/>
      <c r="BS54" s="7"/>
      <c r="BT54" s="7"/>
      <c r="BU54" s="7"/>
      <c r="BV54" s="7"/>
      <c r="BW54" s="7"/>
      <c r="BX54" s="7"/>
      <c r="BY54" s="156"/>
      <c r="BZ54" s="7">
        <v>2</v>
      </c>
      <c r="CA54" s="7"/>
      <c r="CB54" s="156"/>
      <c r="CC54" s="7"/>
      <c r="CD54" s="7"/>
      <c r="CE54" s="156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156"/>
      <c r="CR54" s="7"/>
      <c r="CS54" s="7"/>
      <c r="CT54" s="156"/>
      <c r="CU54" s="7"/>
      <c r="CV54" s="7"/>
      <c r="CW54" s="156"/>
      <c r="CX54" s="7"/>
      <c r="CY54" s="7"/>
      <c r="CZ54" s="156"/>
      <c r="DA54" s="7"/>
      <c r="DB54" s="7"/>
      <c r="DC54" s="7"/>
      <c r="DD54" s="7"/>
      <c r="DE54" s="7"/>
      <c r="DF54" s="7"/>
      <c r="DG54" s="7"/>
      <c r="DH54" s="7"/>
      <c r="DI54" s="156"/>
      <c r="DJ54" s="7"/>
      <c r="DK54" s="7"/>
      <c r="DL54" s="156"/>
      <c r="DM54" s="7"/>
      <c r="DN54" s="7"/>
      <c r="DO54" s="156"/>
      <c r="DP54" s="7"/>
      <c r="DQ54" s="7"/>
      <c r="DR54" s="7"/>
      <c r="DS54" s="7"/>
      <c r="DT54" s="7"/>
      <c r="DU54" s="156"/>
      <c r="DV54" s="7"/>
      <c r="DW54" s="7"/>
      <c r="DX54" s="7"/>
      <c r="DY54" s="7"/>
      <c r="DZ54" s="7"/>
      <c r="EA54" s="7"/>
      <c r="EB54" s="12"/>
      <c r="EC54" s="7"/>
      <c r="ED54" s="156"/>
      <c r="EE54" s="7"/>
      <c r="EF54" s="7"/>
      <c r="EG54" s="156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156"/>
      <c r="EW54" s="7"/>
      <c r="EX54" s="7"/>
      <c r="EY54" s="7"/>
      <c r="EZ54" s="7"/>
      <c r="FA54" s="7"/>
      <c r="FB54" s="156"/>
      <c r="FC54" s="7"/>
      <c r="FD54" s="7"/>
      <c r="FE54" s="7"/>
      <c r="FF54" s="7"/>
      <c r="FG54" s="7"/>
      <c r="FH54" s="156"/>
      <c r="FI54" s="7"/>
      <c r="FJ54" s="7"/>
      <c r="FK54" s="156"/>
      <c r="FL54" s="7"/>
      <c r="FM54" s="7"/>
      <c r="FN54" s="156"/>
      <c r="FO54" s="7"/>
      <c r="FP54" s="7"/>
      <c r="FQ54" s="156"/>
      <c r="FR54" s="7"/>
      <c r="FS54" s="7"/>
      <c r="FT54" s="156"/>
      <c r="FU54" s="7"/>
      <c r="FV54" s="7"/>
      <c r="FW54" s="7"/>
      <c r="FX54" s="7"/>
      <c r="FY54" s="7"/>
      <c r="FZ54" s="7"/>
      <c r="GA54" s="257"/>
      <c r="GB54" s="5"/>
    </row>
    <row r="55" spans="1:184" ht="21" customHeight="1">
      <c r="A55" s="15">
        <v>41</v>
      </c>
      <c r="B55" s="20"/>
      <c r="C55" s="21" t="s">
        <v>1595</v>
      </c>
      <c r="D55" s="20" t="s">
        <v>117</v>
      </c>
      <c r="E55" s="42">
        <v>192.6</v>
      </c>
      <c r="F55" s="22"/>
      <c r="G55" s="22"/>
      <c r="H55" s="266">
        <f t="shared" si="0"/>
        <v>0</v>
      </c>
      <c r="I55" s="64">
        <f t="shared" si="1"/>
        <v>0</v>
      </c>
      <c r="J55" s="8">
        <f t="shared" si="2"/>
        <v>0</v>
      </c>
      <c r="K55" s="262">
        <f t="shared" si="3"/>
        <v>0</v>
      </c>
      <c r="L55" s="8">
        <f t="shared" si="4"/>
        <v>400</v>
      </c>
      <c r="M55" s="8">
        <f t="shared" si="5"/>
        <v>520</v>
      </c>
      <c r="N55" s="187">
        <f t="shared" si="6"/>
        <v>400</v>
      </c>
      <c r="O55" s="8">
        <f t="shared" si="7"/>
        <v>77040</v>
      </c>
      <c r="P55" s="67"/>
      <c r="Q55" s="67"/>
      <c r="R55" s="291"/>
      <c r="S55" s="68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156"/>
      <c r="BB55" s="7"/>
      <c r="BC55" s="7"/>
      <c r="BD55" s="7"/>
      <c r="BE55" s="7"/>
      <c r="BF55" s="7"/>
      <c r="BG55" s="7"/>
      <c r="BH55" s="7"/>
      <c r="BI55" s="7"/>
      <c r="BJ55" s="156"/>
      <c r="BK55" s="7"/>
      <c r="BL55" s="7"/>
      <c r="BM55" s="7"/>
      <c r="BN55" s="7"/>
      <c r="BO55" s="7"/>
      <c r="BP55" s="156"/>
      <c r="BQ55" s="7"/>
      <c r="BR55" s="7"/>
      <c r="BS55" s="7"/>
      <c r="BT55" s="7"/>
      <c r="BU55" s="7"/>
      <c r="BV55" s="7"/>
      <c r="BW55" s="7"/>
      <c r="BX55" s="7"/>
      <c r="BY55" s="156"/>
      <c r="BZ55" s="7"/>
      <c r="CA55" s="7"/>
      <c r="CB55" s="156"/>
      <c r="CC55" s="7"/>
      <c r="CD55" s="7"/>
      <c r="CE55" s="156"/>
      <c r="CF55" s="7"/>
      <c r="CG55" s="7"/>
      <c r="CH55" s="7"/>
      <c r="CI55" s="7"/>
      <c r="CJ55" s="7"/>
      <c r="CK55" s="7"/>
      <c r="CL55" s="7">
        <v>400</v>
      </c>
      <c r="CM55" s="7"/>
      <c r="CN55" s="7"/>
      <c r="CO55" s="7"/>
      <c r="CP55" s="7"/>
      <c r="CQ55" s="156"/>
      <c r="CR55" s="7"/>
      <c r="CS55" s="7"/>
      <c r="CT55" s="156"/>
      <c r="CU55" s="7"/>
      <c r="CV55" s="7"/>
      <c r="CW55" s="156"/>
      <c r="CX55" s="7"/>
      <c r="CY55" s="7"/>
      <c r="CZ55" s="156"/>
      <c r="DA55" s="7"/>
      <c r="DB55" s="7"/>
      <c r="DC55" s="7"/>
      <c r="DD55" s="7"/>
      <c r="DE55" s="7"/>
      <c r="DF55" s="7"/>
      <c r="DG55" s="7"/>
      <c r="DH55" s="7"/>
      <c r="DI55" s="156"/>
      <c r="DJ55" s="7"/>
      <c r="DK55" s="7"/>
      <c r="DL55" s="156"/>
      <c r="DM55" s="7"/>
      <c r="DN55" s="7"/>
      <c r="DO55" s="156"/>
      <c r="DP55" s="7"/>
      <c r="DQ55" s="7"/>
      <c r="DR55" s="7"/>
      <c r="DS55" s="7"/>
      <c r="DT55" s="7"/>
      <c r="DU55" s="156"/>
      <c r="DV55" s="7"/>
      <c r="DW55" s="7"/>
      <c r="DX55" s="7"/>
      <c r="DY55" s="7"/>
      <c r="DZ55" s="7"/>
      <c r="EA55" s="7"/>
      <c r="EB55" s="12"/>
      <c r="EC55" s="7"/>
      <c r="ED55" s="156"/>
      <c r="EE55" s="7"/>
      <c r="EF55" s="7"/>
      <c r="EG55" s="156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156"/>
      <c r="EW55" s="7"/>
      <c r="EX55" s="7"/>
      <c r="EY55" s="7"/>
      <c r="EZ55" s="7"/>
      <c r="FA55" s="7"/>
      <c r="FB55" s="156"/>
      <c r="FC55" s="7"/>
      <c r="FD55" s="7"/>
      <c r="FE55" s="7"/>
      <c r="FF55" s="7"/>
      <c r="FG55" s="7"/>
      <c r="FH55" s="156"/>
      <c r="FI55" s="7"/>
      <c r="FJ55" s="7"/>
      <c r="FK55" s="156"/>
      <c r="FL55" s="7"/>
      <c r="FM55" s="7"/>
      <c r="FN55" s="156"/>
      <c r="FO55" s="7"/>
      <c r="FP55" s="7"/>
      <c r="FQ55" s="156"/>
      <c r="FR55" s="7"/>
      <c r="FS55" s="7"/>
      <c r="FT55" s="156"/>
      <c r="FU55" s="7"/>
      <c r="FV55" s="7"/>
      <c r="FW55" s="7"/>
      <c r="FX55" s="7"/>
      <c r="FY55" s="7"/>
      <c r="FZ55" s="7"/>
      <c r="GA55" s="257"/>
      <c r="GB55" s="155" t="s">
        <v>1961</v>
      </c>
    </row>
    <row r="56" spans="1:184" ht="21" customHeight="1">
      <c r="A56" s="15">
        <v>42</v>
      </c>
      <c r="B56" s="207" t="s">
        <v>183</v>
      </c>
      <c r="C56" s="21" t="s">
        <v>2047</v>
      </c>
      <c r="D56" s="20" t="s">
        <v>143</v>
      </c>
      <c r="E56" s="42">
        <v>449.4</v>
      </c>
      <c r="F56" s="22">
        <v>40</v>
      </c>
      <c r="G56" s="22"/>
      <c r="H56" s="266">
        <f t="shared" si="0"/>
        <v>40</v>
      </c>
      <c r="I56" s="64">
        <f t="shared" si="1"/>
        <v>0</v>
      </c>
      <c r="J56" s="8">
        <f t="shared" si="2"/>
        <v>0</v>
      </c>
      <c r="K56" s="262">
        <f t="shared" si="3"/>
        <v>0</v>
      </c>
      <c r="L56" s="8">
        <f t="shared" si="4"/>
        <v>5</v>
      </c>
      <c r="M56" s="8">
        <f t="shared" si="5"/>
        <v>6.5</v>
      </c>
      <c r="N56" s="187"/>
      <c r="O56" s="8">
        <f t="shared" si="7"/>
        <v>0</v>
      </c>
      <c r="P56" s="67"/>
      <c r="Q56" s="67"/>
      <c r="R56" s="291"/>
      <c r="S56" s="68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156"/>
      <c r="BB56" s="7"/>
      <c r="BC56" s="7"/>
      <c r="BD56" s="7"/>
      <c r="BE56" s="7"/>
      <c r="BF56" s="7"/>
      <c r="BG56" s="7"/>
      <c r="BH56" s="7"/>
      <c r="BI56" s="7"/>
      <c r="BJ56" s="156"/>
      <c r="BK56" s="7"/>
      <c r="BL56" s="7"/>
      <c r="BM56" s="7"/>
      <c r="BN56" s="7"/>
      <c r="BO56" s="7"/>
      <c r="BP56" s="156"/>
      <c r="BQ56" s="7"/>
      <c r="BR56" s="7"/>
      <c r="BS56" s="7"/>
      <c r="BT56" s="7"/>
      <c r="BU56" s="7"/>
      <c r="BV56" s="7"/>
      <c r="BW56" s="7"/>
      <c r="BX56" s="7"/>
      <c r="BY56" s="156"/>
      <c r="BZ56" s="7"/>
      <c r="CA56" s="7"/>
      <c r="CB56" s="156"/>
      <c r="CC56" s="7"/>
      <c r="CD56" s="7"/>
      <c r="CE56" s="156"/>
      <c r="CF56" s="22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156"/>
      <c r="CR56" s="7"/>
      <c r="CS56" s="7"/>
      <c r="CT56" s="156"/>
      <c r="CU56" s="7"/>
      <c r="CV56" s="7"/>
      <c r="CW56" s="156"/>
      <c r="CX56" s="7">
        <v>5</v>
      </c>
      <c r="CY56" s="7"/>
      <c r="CZ56" s="156"/>
      <c r="DA56" s="7"/>
      <c r="DB56" s="7"/>
      <c r="DC56" s="7"/>
      <c r="DD56" s="7"/>
      <c r="DE56" s="7"/>
      <c r="DF56" s="7"/>
      <c r="DG56" s="7"/>
      <c r="DH56" s="7"/>
      <c r="DI56" s="156"/>
      <c r="DJ56" s="7"/>
      <c r="DK56" s="7"/>
      <c r="DL56" s="156"/>
      <c r="DM56" s="7"/>
      <c r="DN56" s="7"/>
      <c r="DO56" s="156"/>
      <c r="DP56" s="7"/>
      <c r="DQ56" s="7"/>
      <c r="DR56" s="7"/>
      <c r="DS56" s="7"/>
      <c r="DT56" s="7"/>
      <c r="DU56" s="156"/>
      <c r="DV56" s="7"/>
      <c r="DW56" s="7"/>
      <c r="DX56" s="7"/>
      <c r="DY56" s="7"/>
      <c r="DZ56" s="7"/>
      <c r="EA56" s="7"/>
      <c r="EB56" s="12"/>
      <c r="EC56" s="7"/>
      <c r="ED56" s="156"/>
      <c r="EE56" s="7"/>
      <c r="EF56" s="7"/>
      <c r="EG56" s="156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156"/>
      <c r="EW56" s="7"/>
      <c r="EX56" s="7"/>
      <c r="EY56" s="7"/>
      <c r="EZ56" s="7"/>
      <c r="FA56" s="7"/>
      <c r="FB56" s="156"/>
      <c r="FC56" s="7"/>
      <c r="FD56" s="7"/>
      <c r="FE56" s="7"/>
      <c r="FF56" s="7"/>
      <c r="FG56" s="7"/>
      <c r="FH56" s="156"/>
      <c r="FI56" s="7"/>
      <c r="FJ56" s="7"/>
      <c r="FK56" s="156"/>
      <c r="FL56" s="7"/>
      <c r="FM56" s="7"/>
      <c r="FN56" s="156"/>
      <c r="FO56" s="7"/>
      <c r="FP56" s="7"/>
      <c r="FQ56" s="156"/>
      <c r="FR56" s="7"/>
      <c r="FS56" s="7"/>
      <c r="FT56" s="156"/>
      <c r="FU56" s="7"/>
      <c r="FV56" s="7"/>
      <c r="FW56" s="7"/>
      <c r="FX56" s="7"/>
      <c r="FY56" s="7"/>
      <c r="FZ56" s="7"/>
      <c r="GA56" s="257"/>
      <c r="GB56" s="5"/>
    </row>
    <row r="57" spans="1:184" s="2" customFormat="1" ht="21" customHeight="1">
      <c r="A57" s="15">
        <v>43</v>
      </c>
      <c r="B57" s="207"/>
      <c r="C57" s="21" t="s">
        <v>1390</v>
      </c>
      <c r="D57" s="20" t="s">
        <v>75</v>
      </c>
      <c r="E57" s="42">
        <v>17655</v>
      </c>
      <c r="F57" s="22"/>
      <c r="G57" s="22"/>
      <c r="H57" s="266">
        <f t="shared" si="0"/>
        <v>0</v>
      </c>
      <c r="I57" s="64">
        <f t="shared" si="1"/>
        <v>0</v>
      </c>
      <c r="J57" s="8">
        <f t="shared" si="2"/>
        <v>0</v>
      </c>
      <c r="K57" s="262">
        <f t="shared" si="3"/>
        <v>0</v>
      </c>
      <c r="L57" s="8">
        <f t="shared" si="4"/>
        <v>0</v>
      </c>
      <c r="M57" s="8">
        <f t="shared" si="5"/>
        <v>0</v>
      </c>
      <c r="N57" s="187">
        <f t="shared" si="6"/>
        <v>0</v>
      </c>
      <c r="O57" s="8">
        <f t="shared" si="7"/>
        <v>0</v>
      </c>
      <c r="P57" s="67"/>
      <c r="Q57" s="67"/>
      <c r="R57" s="291"/>
      <c r="S57" s="68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156"/>
      <c r="BB57" s="7"/>
      <c r="BC57" s="7"/>
      <c r="BD57" s="7"/>
      <c r="BE57" s="7"/>
      <c r="BF57" s="7"/>
      <c r="BG57" s="7"/>
      <c r="BH57" s="7"/>
      <c r="BI57" s="7"/>
      <c r="BJ57" s="156"/>
      <c r="BK57" s="7"/>
      <c r="BL57" s="7"/>
      <c r="BM57" s="7"/>
      <c r="BN57" s="7"/>
      <c r="BO57" s="7"/>
      <c r="BP57" s="156"/>
      <c r="BQ57" s="7"/>
      <c r="BR57" s="7"/>
      <c r="BS57" s="7"/>
      <c r="BT57" s="7"/>
      <c r="BU57" s="7"/>
      <c r="BV57" s="7"/>
      <c r="BW57" s="7"/>
      <c r="BX57" s="7"/>
      <c r="BY57" s="156"/>
      <c r="BZ57" s="7"/>
      <c r="CA57" s="7"/>
      <c r="CB57" s="156"/>
      <c r="CC57" s="7"/>
      <c r="CD57" s="7"/>
      <c r="CE57" s="156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156"/>
      <c r="CR57" s="7"/>
      <c r="CS57" s="7"/>
      <c r="CT57" s="156"/>
      <c r="CU57" s="7"/>
      <c r="CV57" s="7"/>
      <c r="CW57" s="156"/>
      <c r="CX57" s="7"/>
      <c r="CY57" s="7"/>
      <c r="CZ57" s="156"/>
      <c r="DA57" s="7"/>
      <c r="DB57" s="7"/>
      <c r="DC57" s="7"/>
      <c r="DD57" s="7"/>
      <c r="DE57" s="7"/>
      <c r="DF57" s="7"/>
      <c r="DG57" s="7"/>
      <c r="DH57" s="7"/>
      <c r="DI57" s="156"/>
      <c r="DJ57" s="7"/>
      <c r="DK57" s="7"/>
      <c r="DL57" s="156"/>
      <c r="DM57" s="7"/>
      <c r="DN57" s="7"/>
      <c r="DO57" s="156"/>
      <c r="DP57" s="7"/>
      <c r="DQ57" s="7"/>
      <c r="DR57" s="7"/>
      <c r="DS57" s="7"/>
      <c r="DT57" s="7"/>
      <c r="DU57" s="156"/>
      <c r="DV57" s="7"/>
      <c r="DW57" s="7"/>
      <c r="DX57" s="7"/>
      <c r="DY57" s="7"/>
      <c r="DZ57" s="7"/>
      <c r="EA57" s="7"/>
      <c r="EB57" s="12"/>
      <c r="EC57" s="7"/>
      <c r="ED57" s="156"/>
      <c r="EE57" s="7"/>
      <c r="EF57" s="7"/>
      <c r="EG57" s="156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156"/>
      <c r="EW57" s="7"/>
      <c r="EX57" s="7"/>
      <c r="EY57" s="7"/>
      <c r="EZ57" s="7"/>
      <c r="FA57" s="7"/>
      <c r="FB57" s="156"/>
      <c r="FC57" s="7"/>
      <c r="FD57" s="7"/>
      <c r="FE57" s="7"/>
      <c r="FF57" s="7"/>
      <c r="FG57" s="7"/>
      <c r="FH57" s="156"/>
      <c r="FI57" s="7"/>
      <c r="FJ57" s="7"/>
      <c r="FK57" s="156"/>
      <c r="FL57" s="7"/>
      <c r="FM57" s="7"/>
      <c r="FN57" s="156"/>
      <c r="FO57" s="7"/>
      <c r="FP57" s="7"/>
      <c r="FQ57" s="156"/>
      <c r="FR57" s="7"/>
      <c r="FS57" s="7"/>
      <c r="FT57" s="156"/>
      <c r="FU57" s="7"/>
      <c r="FV57" s="7"/>
      <c r="FW57" s="7"/>
      <c r="FX57" s="7"/>
      <c r="FY57" s="7"/>
      <c r="FZ57" s="7"/>
      <c r="GA57" s="257"/>
      <c r="GB57" s="6"/>
    </row>
    <row r="58" spans="1:184" s="2" customFormat="1" ht="21" customHeight="1">
      <c r="A58" s="15">
        <v>44</v>
      </c>
      <c r="B58" s="20"/>
      <c r="C58" s="21" t="s">
        <v>184</v>
      </c>
      <c r="D58" s="20" t="s">
        <v>116</v>
      </c>
      <c r="E58" s="42">
        <v>15000</v>
      </c>
      <c r="F58" s="22"/>
      <c r="G58" s="22"/>
      <c r="H58" s="266">
        <f t="shared" si="0"/>
        <v>0</v>
      </c>
      <c r="I58" s="64">
        <f t="shared" si="1"/>
        <v>0</v>
      </c>
      <c r="J58" s="8">
        <f t="shared" si="2"/>
        <v>0</v>
      </c>
      <c r="K58" s="262">
        <f t="shared" si="3"/>
        <v>0</v>
      </c>
      <c r="L58" s="8">
        <f t="shared" si="4"/>
        <v>0</v>
      </c>
      <c r="M58" s="8">
        <f t="shared" si="5"/>
        <v>0</v>
      </c>
      <c r="N58" s="187">
        <f t="shared" si="6"/>
        <v>0</v>
      </c>
      <c r="O58" s="8">
        <f t="shared" si="7"/>
        <v>0</v>
      </c>
      <c r="P58" s="67"/>
      <c r="Q58" s="67"/>
      <c r="R58" s="291"/>
      <c r="S58" s="68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156"/>
      <c r="BB58" s="7"/>
      <c r="BC58" s="7"/>
      <c r="BD58" s="7"/>
      <c r="BE58" s="7"/>
      <c r="BF58" s="7"/>
      <c r="BG58" s="7"/>
      <c r="BH58" s="7"/>
      <c r="BI58" s="7"/>
      <c r="BJ58" s="156"/>
      <c r="BK58" s="7"/>
      <c r="BL58" s="7"/>
      <c r="BM58" s="7"/>
      <c r="BN58" s="7"/>
      <c r="BO58" s="7"/>
      <c r="BP58" s="156"/>
      <c r="BQ58" s="7"/>
      <c r="BR58" s="7"/>
      <c r="BS58" s="7"/>
      <c r="BT58" s="7"/>
      <c r="BU58" s="7"/>
      <c r="BV58" s="7"/>
      <c r="BW58" s="7"/>
      <c r="BX58" s="7"/>
      <c r="BY58" s="156"/>
      <c r="BZ58" s="7"/>
      <c r="CA58" s="7"/>
      <c r="CB58" s="156"/>
      <c r="CC58" s="7"/>
      <c r="CD58" s="7"/>
      <c r="CE58" s="156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156"/>
      <c r="CR58" s="7"/>
      <c r="CS58" s="7"/>
      <c r="CT58" s="156"/>
      <c r="CU58" s="7"/>
      <c r="CV58" s="7"/>
      <c r="CW58" s="156"/>
      <c r="CX58" s="7"/>
      <c r="CY58" s="7"/>
      <c r="CZ58" s="156"/>
      <c r="DA58" s="7"/>
      <c r="DB58" s="7"/>
      <c r="DC58" s="7"/>
      <c r="DD58" s="7"/>
      <c r="DE58" s="7"/>
      <c r="DF58" s="7"/>
      <c r="DG58" s="7"/>
      <c r="DH58" s="7"/>
      <c r="DI58" s="156"/>
      <c r="DJ58" s="7"/>
      <c r="DK58" s="7"/>
      <c r="DL58" s="156"/>
      <c r="DM58" s="7"/>
      <c r="DN58" s="7"/>
      <c r="DO58" s="156"/>
      <c r="DP58" s="7"/>
      <c r="DQ58" s="7"/>
      <c r="DR58" s="7"/>
      <c r="DS58" s="7"/>
      <c r="DT58" s="7"/>
      <c r="DU58" s="156"/>
      <c r="DV58" s="7"/>
      <c r="DW58" s="7"/>
      <c r="DX58" s="7"/>
      <c r="DY58" s="7"/>
      <c r="DZ58" s="7"/>
      <c r="EA58" s="7"/>
      <c r="EB58" s="12"/>
      <c r="EC58" s="7"/>
      <c r="ED58" s="156"/>
      <c r="EE58" s="7"/>
      <c r="EF58" s="7"/>
      <c r="EG58" s="156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156"/>
      <c r="EW58" s="7"/>
      <c r="EX58" s="7"/>
      <c r="EY58" s="7"/>
      <c r="EZ58" s="7"/>
      <c r="FA58" s="7"/>
      <c r="FB58" s="156"/>
      <c r="FC58" s="7"/>
      <c r="FD58" s="7"/>
      <c r="FE58" s="7"/>
      <c r="FF58" s="7"/>
      <c r="FG58" s="7"/>
      <c r="FH58" s="156"/>
      <c r="FI58" s="7"/>
      <c r="FJ58" s="7"/>
      <c r="FK58" s="156"/>
      <c r="FL58" s="7"/>
      <c r="FM58" s="7"/>
      <c r="FN58" s="156"/>
      <c r="FO58" s="7"/>
      <c r="FP58" s="7"/>
      <c r="FQ58" s="156"/>
      <c r="FR58" s="7"/>
      <c r="FS58" s="7"/>
      <c r="FT58" s="156"/>
      <c r="FU58" s="7"/>
      <c r="FV58" s="7"/>
      <c r="FW58" s="7"/>
      <c r="FX58" s="7"/>
      <c r="FY58" s="7"/>
      <c r="FZ58" s="7"/>
      <c r="GA58" s="257"/>
      <c r="GB58" s="6"/>
    </row>
    <row r="59" spans="1:184" s="3" customFormat="1" ht="21" customHeight="1">
      <c r="A59" s="15">
        <v>45</v>
      </c>
      <c r="B59" s="204"/>
      <c r="C59" s="19" t="s">
        <v>1387</v>
      </c>
      <c r="D59" s="301" t="s">
        <v>110</v>
      </c>
      <c r="E59" s="42">
        <v>4280</v>
      </c>
      <c r="F59" s="5"/>
      <c r="G59" s="5"/>
      <c r="H59" s="266">
        <f t="shared" si="0"/>
        <v>0</v>
      </c>
      <c r="I59" s="64">
        <f t="shared" si="1"/>
        <v>0</v>
      </c>
      <c r="J59" s="8">
        <f t="shared" si="2"/>
        <v>0</v>
      </c>
      <c r="K59" s="262">
        <f t="shared" si="3"/>
        <v>0</v>
      </c>
      <c r="L59" s="8">
        <f t="shared" si="4"/>
        <v>0</v>
      </c>
      <c r="M59" s="8">
        <f t="shared" si="5"/>
        <v>0</v>
      </c>
      <c r="N59" s="187">
        <f t="shared" si="6"/>
        <v>0</v>
      </c>
      <c r="O59" s="8">
        <f t="shared" si="7"/>
        <v>0</v>
      </c>
      <c r="P59" s="14"/>
      <c r="Q59" s="14"/>
      <c r="R59" s="290"/>
      <c r="S59" s="14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155"/>
      <c r="BB59" s="5"/>
      <c r="BC59" s="5"/>
      <c r="BD59" s="5"/>
      <c r="BE59" s="5"/>
      <c r="BF59" s="5"/>
      <c r="BG59" s="5"/>
      <c r="BH59" s="5"/>
      <c r="BI59" s="5"/>
      <c r="BJ59" s="155"/>
      <c r="BK59" s="5"/>
      <c r="BL59" s="5"/>
      <c r="BM59" s="5"/>
      <c r="BN59" s="5"/>
      <c r="BO59" s="5"/>
      <c r="BP59" s="155"/>
      <c r="BQ59" s="5"/>
      <c r="BR59" s="5"/>
      <c r="BS59" s="5"/>
      <c r="BT59" s="5"/>
      <c r="BU59" s="5"/>
      <c r="BV59" s="5"/>
      <c r="BW59" s="5"/>
      <c r="BX59" s="5"/>
      <c r="BY59" s="155"/>
      <c r="BZ59" s="5"/>
      <c r="CA59" s="5"/>
      <c r="CB59" s="155"/>
      <c r="CC59" s="5"/>
      <c r="CD59" s="5"/>
      <c r="CE59" s="15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155"/>
      <c r="CR59" s="5"/>
      <c r="CS59" s="5"/>
      <c r="CT59" s="155"/>
      <c r="CU59" s="5"/>
      <c r="CV59" s="5"/>
      <c r="CW59" s="155"/>
      <c r="CX59" s="5"/>
      <c r="CY59" s="5"/>
      <c r="CZ59" s="155"/>
      <c r="DA59" s="5"/>
      <c r="DB59" s="5"/>
      <c r="DC59" s="5"/>
      <c r="DD59" s="5"/>
      <c r="DE59" s="5"/>
      <c r="DF59" s="5"/>
      <c r="DG59" s="5"/>
      <c r="DH59" s="5"/>
      <c r="DI59" s="155"/>
      <c r="DJ59" s="5"/>
      <c r="DK59" s="5"/>
      <c r="DL59" s="155"/>
      <c r="DM59" s="5"/>
      <c r="DN59" s="5"/>
      <c r="DO59" s="155"/>
      <c r="DP59" s="5"/>
      <c r="DQ59" s="5"/>
      <c r="DR59" s="5"/>
      <c r="DS59" s="5"/>
      <c r="DT59" s="5"/>
      <c r="DU59" s="155"/>
      <c r="DV59" s="5"/>
      <c r="DW59" s="5"/>
      <c r="DX59" s="5"/>
      <c r="DY59" s="5"/>
      <c r="DZ59" s="5"/>
      <c r="EA59" s="5"/>
      <c r="EB59" s="10"/>
      <c r="EC59" s="5"/>
      <c r="ED59" s="155"/>
      <c r="EE59" s="5"/>
      <c r="EF59" s="5"/>
      <c r="EG59" s="15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155"/>
      <c r="EW59" s="5"/>
      <c r="EX59" s="5"/>
      <c r="EY59" s="5"/>
      <c r="EZ59" s="5"/>
      <c r="FA59" s="5"/>
      <c r="FB59" s="155"/>
      <c r="FC59" s="5"/>
      <c r="FD59" s="5"/>
      <c r="FE59" s="5"/>
      <c r="FF59" s="5"/>
      <c r="FG59" s="5"/>
      <c r="FH59" s="155"/>
      <c r="FI59" s="5"/>
      <c r="FJ59" s="5"/>
      <c r="FK59" s="155"/>
      <c r="FL59" s="5"/>
      <c r="FM59" s="5"/>
      <c r="FN59" s="155"/>
      <c r="FO59" s="5"/>
      <c r="FP59" s="5"/>
      <c r="FQ59" s="155"/>
      <c r="FR59" s="5"/>
      <c r="FS59" s="5"/>
      <c r="FT59" s="155"/>
      <c r="FU59" s="5"/>
      <c r="FV59" s="5"/>
      <c r="FW59" s="5"/>
      <c r="FX59" s="5"/>
      <c r="FY59" s="5"/>
      <c r="FZ59" s="5"/>
      <c r="GA59" s="45"/>
      <c r="GB59" s="7"/>
    </row>
    <row r="60" spans="1:184" ht="22.5" customHeight="1">
      <c r="A60" s="15">
        <v>46</v>
      </c>
      <c r="B60" s="206" t="s">
        <v>185</v>
      </c>
      <c r="C60" s="57" t="s">
        <v>186</v>
      </c>
      <c r="D60" s="301" t="s">
        <v>110</v>
      </c>
      <c r="E60" s="42">
        <v>11500</v>
      </c>
      <c r="F60" s="5"/>
      <c r="G60" s="5"/>
      <c r="H60" s="266">
        <f t="shared" si="0"/>
        <v>0</v>
      </c>
      <c r="I60" s="64">
        <f t="shared" si="1"/>
        <v>0</v>
      </c>
      <c r="J60" s="8">
        <f t="shared" si="2"/>
        <v>8</v>
      </c>
      <c r="K60" s="262">
        <f t="shared" si="3"/>
        <v>8</v>
      </c>
      <c r="L60" s="8">
        <f t="shared" si="4"/>
        <v>5</v>
      </c>
      <c r="M60" s="8">
        <f t="shared" si="5"/>
        <v>6.5</v>
      </c>
      <c r="N60" s="187"/>
      <c r="O60" s="8">
        <f t="shared" si="7"/>
        <v>0</v>
      </c>
      <c r="P60" s="14"/>
      <c r="Q60" s="14"/>
      <c r="R60" s="290"/>
      <c r="S60" s="14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155"/>
      <c r="BB60" s="5"/>
      <c r="BC60" s="5"/>
      <c r="BD60" s="5"/>
      <c r="BE60" s="5"/>
      <c r="BF60" s="5"/>
      <c r="BG60" s="5"/>
      <c r="BH60" s="5"/>
      <c r="BI60" s="5"/>
      <c r="BJ60" s="155"/>
      <c r="BK60" s="5"/>
      <c r="BL60" s="5"/>
      <c r="BM60" s="5"/>
      <c r="BN60" s="5"/>
      <c r="BO60" s="5"/>
      <c r="BP60" s="155"/>
      <c r="BQ60" s="5"/>
      <c r="BR60" s="5"/>
      <c r="BS60" s="5"/>
      <c r="BT60" s="5"/>
      <c r="BU60" s="5"/>
      <c r="BV60" s="5"/>
      <c r="BW60" s="5"/>
      <c r="BX60" s="5"/>
      <c r="BY60" s="155"/>
      <c r="BZ60" s="5"/>
      <c r="CA60" s="5"/>
      <c r="CB60" s="155"/>
      <c r="CC60" s="5"/>
      <c r="CD60" s="5"/>
      <c r="CE60" s="15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155"/>
      <c r="CR60" s="5"/>
      <c r="CS60" s="5"/>
      <c r="CT60" s="155"/>
      <c r="CU60" s="5"/>
      <c r="CV60" s="5"/>
      <c r="CW60" s="155"/>
      <c r="CX60" s="5"/>
      <c r="CY60" s="5"/>
      <c r="CZ60" s="155"/>
      <c r="DA60" s="5"/>
      <c r="DB60" s="5"/>
      <c r="DC60" s="5"/>
      <c r="DD60" s="5"/>
      <c r="DE60" s="5"/>
      <c r="DF60" s="5"/>
      <c r="DG60" s="5"/>
      <c r="DH60" s="5"/>
      <c r="DI60" s="155"/>
      <c r="DJ60" s="5"/>
      <c r="DK60" s="5"/>
      <c r="DL60" s="155"/>
      <c r="DM60" s="5"/>
      <c r="DN60" s="5"/>
      <c r="DO60" s="155"/>
      <c r="DP60" s="5"/>
      <c r="DQ60" s="5"/>
      <c r="DR60" s="5"/>
      <c r="DS60" s="5"/>
      <c r="DT60" s="5"/>
      <c r="DU60" s="155"/>
      <c r="DV60" s="5"/>
      <c r="DW60" s="5"/>
      <c r="DX60" s="5"/>
      <c r="DY60" s="5"/>
      <c r="DZ60" s="5"/>
      <c r="EA60" s="5"/>
      <c r="EB60" s="10"/>
      <c r="EC60" s="5"/>
      <c r="ED60" s="155"/>
      <c r="EE60" s="5"/>
      <c r="EF60" s="5"/>
      <c r="EG60" s="15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155">
        <f>3+5</f>
        <v>8</v>
      </c>
      <c r="EW60" s="5">
        <v>5</v>
      </c>
      <c r="EX60" s="5"/>
      <c r="EY60" s="5"/>
      <c r="EZ60" s="5"/>
      <c r="FA60" s="5"/>
      <c r="FB60" s="155"/>
      <c r="FC60" s="5"/>
      <c r="FD60" s="5"/>
      <c r="FE60" s="5"/>
      <c r="FF60" s="5"/>
      <c r="FG60" s="5"/>
      <c r="FH60" s="155"/>
      <c r="FI60" s="5"/>
      <c r="FJ60" s="5"/>
      <c r="FK60" s="155"/>
      <c r="FL60" s="5"/>
      <c r="FM60" s="5"/>
      <c r="FN60" s="155"/>
      <c r="FO60" s="5"/>
      <c r="FP60" s="5"/>
      <c r="FQ60" s="155"/>
      <c r="FR60" s="5"/>
      <c r="FS60" s="5"/>
      <c r="FT60" s="155"/>
      <c r="FU60" s="5"/>
      <c r="FV60" s="5"/>
      <c r="FW60" s="5"/>
      <c r="FX60" s="5"/>
      <c r="FY60" s="5"/>
      <c r="FZ60" s="5"/>
      <c r="GA60" s="45"/>
      <c r="GB60" s="5"/>
    </row>
    <row r="61" spans="1:184" ht="21" customHeight="1">
      <c r="A61" s="15">
        <v>47</v>
      </c>
      <c r="B61" s="206" t="s">
        <v>187</v>
      </c>
      <c r="C61" s="57" t="s">
        <v>1523</v>
      </c>
      <c r="D61" s="301" t="s">
        <v>143</v>
      </c>
      <c r="E61" s="42">
        <v>15</v>
      </c>
      <c r="F61" s="5"/>
      <c r="G61" s="5"/>
      <c r="H61" s="266">
        <f t="shared" si="0"/>
        <v>0</v>
      </c>
      <c r="I61" s="64">
        <f t="shared" si="1"/>
        <v>0</v>
      </c>
      <c r="J61" s="8">
        <f t="shared" si="2"/>
        <v>0</v>
      </c>
      <c r="K61" s="262">
        <f t="shared" si="3"/>
        <v>0</v>
      </c>
      <c r="L61" s="8">
        <f t="shared" si="4"/>
        <v>500</v>
      </c>
      <c r="M61" s="8">
        <f t="shared" si="5"/>
        <v>650</v>
      </c>
      <c r="N61" s="187">
        <f t="shared" si="6"/>
        <v>500</v>
      </c>
      <c r="O61" s="8">
        <f t="shared" si="7"/>
        <v>7500</v>
      </c>
      <c r="P61" s="14"/>
      <c r="Q61" s="14"/>
      <c r="R61" s="290"/>
      <c r="S61" s="14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155"/>
      <c r="BB61" s="5"/>
      <c r="BC61" s="5"/>
      <c r="BD61" s="5"/>
      <c r="BE61" s="5"/>
      <c r="BF61" s="5"/>
      <c r="BG61" s="5"/>
      <c r="BH61" s="5"/>
      <c r="BI61" s="5"/>
      <c r="BJ61" s="155"/>
      <c r="BK61" s="5"/>
      <c r="BL61" s="5"/>
      <c r="BM61" s="5"/>
      <c r="BN61" s="5"/>
      <c r="BO61" s="5"/>
      <c r="BP61" s="155"/>
      <c r="BQ61" s="5"/>
      <c r="BR61" s="5"/>
      <c r="BS61" s="5"/>
      <c r="BT61" s="5"/>
      <c r="BU61" s="5"/>
      <c r="BV61" s="5"/>
      <c r="BW61" s="5"/>
      <c r="BX61" s="5"/>
      <c r="BY61" s="155"/>
      <c r="BZ61" s="5"/>
      <c r="CA61" s="5"/>
      <c r="CB61" s="155"/>
      <c r="CC61" s="5"/>
      <c r="CD61" s="5"/>
      <c r="CE61" s="15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155"/>
      <c r="CR61" s="5"/>
      <c r="CS61" s="5"/>
      <c r="CT61" s="155"/>
      <c r="CU61" s="5"/>
      <c r="CV61" s="5"/>
      <c r="CW61" s="155"/>
      <c r="CX61" s="5"/>
      <c r="CY61" s="5"/>
      <c r="CZ61" s="155"/>
      <c r="DA61" s="5"/>
      <c r="DB61" s="5"/>
      <c r="DC61" s="5"/>
      <c r="DD61" s="5"/>
      <c r="DE61" s="5"/>
      <c r="DF61" s="5"/>
      <c r="DG61" s="5"/>
      <c r="DH61" s="5"/>
      <c r="DI61" s="155"/>
      <c r="DJ61" s="5"/>
      <c r="DK61" s="5"/>
      <c r="DL61" s="155"/>
      <c r="DM61" s="5"/>
      <c r="DN61" s="5"/>
      <c r="DO61" s="155"/>
      <c r="DP61" s="5"/>
      <c r="DQ61" s="5"/>
      <c r="DR61" s="5"/>
      <c r="DS61" s="5"/>
      <c r="DT61" s="5"/>
      <c r="DU61" s="155"/>
      <c r="DV61" s="5"/>
      <c r="DW61" s="5"/>
      <c r="DX61" s="5"/>
      <c r="DY61" s="5"/>
      <c r="DZ61" s="5"/>
      <c r="EA61" s="5"/>
      <c r="EB61" s="10"/>
      <c r="EC61" s="5"/>
      <c r="ED61" s="155"/>
      <c r="EE61" s="5"/>
      <c r="EF61" s="5"/>
      <c r="EG61" s="15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155"/>
      <c r="EW61" s="5">
        <v>500</v>
      </c>
      <c r="EX61" s="5"/>
      <c r="EY61" s="5"/>
      <c r="EZ61" s="5"/>
      <c r="FA61" s="5"/>
      <c r="FB61" s="155"/>
      <c r="FC61" s="5"/>
      <c r="FD61" s="5"/>
      <c r="FE61" s="5"/>
      <c r="FF61" s="5"/>
      <c r="FG61" s="5"/>
      <c r="FH61" s="155"/>
      <c r="FI61" s="5"/>
      <c r="FJ61" s="5"/>
      <c r="FK61" s="155"/>
      <c r="FL61" s="5"/>
      <c r="FM61" s="5"/>
      <c r="FN61" s="155"/>
      <c r="FO61" s="5"/>
      <c r="FP61" s="5"/>
      <c r="FQ61" s="155"/>
      <c r="FR61" s="5"/>
      <c r="FS61" s="5"/>
      <c r="FT61" s="155"/>
      <c r="FU61" s="5"/>
      <c r="FV61" s="5"/>
      <c r="FW61" s="5"/>
      <c r="FX61" s="5"/>
      <c r="FY61" s="5"/>
      <c r="FZ61" s="5"/>
      <c r="GA61" s="45"/>
      <c r="GB61" s="5"/>
    </row>
    <row r="62" spans="1:184" ht="21" customHeight="1">
      <c r="A62" s="15">
        <v>48</v>
      </c>
      <c r="B62" s="56"/>
      <c r="C62" s="57" t="s">
        <v>1572</v>
      </c>
      <c r="D62" s="301"/>
      <c r="E62" s="42"/>
      <c r="F62" s="5"/>
      <c r="G62" s="5"/>
      <c r="H62" s="266">
        <f t="shared" si="0"/>
        <v>0</v>
      </c>
      <c r="I62" s="64">
        <f t="shared" si="1"/>
        <v>0</v>
      </c>
      <c r="J62" s="8">
        <f t="shared" si="2"/>
        <v>0</v>
      </c>
      <c r="K62" s="262">
        <f t="shared" si="3"/>
        <v>0</v>
      </c>
      <c r="L62" s="8">
        <f t="shared" si="4"/>
        <v>0</v>
      </c>
      <c r="M62" s="8">
        <f t="shared" si="5"/>
        <v>0</v>
      </c>
      <c r="N62" s="187">
        <f t="shared" si="6"/>
        <v>0</v>
      </c>
      <c r="O62" s="8">
        <f t="shared" si="7"/>
        <v>0</v>
      </c>
      <c r="P62" s="14"/>
      <c r="Q62" s="14"/>
      <c r="R62" s="290"/>
      <c r="S62" s="1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155"/>
      <c r="BB62" s="5"/>
      <c r="BC62" s="5"/>
      <c r="BD62" s="5"/>
      <c r="BE62" s="5"/>
      <c r="BF62" s="5"/>
      <c r="BG62" s="5"/>
      <c r="BH62" s="5"/>
      <c r="BI62" s="5"/>
      <c r="BJ62" s="155"/>
      <c r="BK62" s="5"/>
      <c r="BL62" s="5"/>
      <c r="BM62" s="5"/>
      <c r="BN62" s="5"/>
      <c r="BO62" s="5"/>
      <c r="BP62" s="155"/>
      <c r="BQ62" s="5"/>
      <c r="BR62" s="5"/>
      <c r="BS62" s="5"/>
      <c r="BT62" s="5"/>
      <c r="BU62" s="5"/>
      <c r="BV62" s="5"/>
      <c r="BW62" s="5"/>
      <c r="BX62" s="5"/>
      <c r="BY62" s="155"/>
      <c r="BZ62" s="5"/>
      <c r="CA62" s="5"/>
      <c r="CB62" s="155"/>
      <c r="CC62" s="5"/>
      <c r="CD62" s="5"/>
      <c r="CE62" s="15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155"/>
      <c r="CR62" s="5"/>
      <c r="CS62" s="5"/>
      <c r="CT62" s="155"/>
      <c r="CU62" s="5"/>
      <c r="CV62" s="5"/>
      <c r="CW62" s="155"/>
      <c r="CX62" s="5"/>
      <c r="CY62" s="5"/>
      <c r="CZ62" s="155"/>
      <c r="DA62" s="5"/>
      <c r="DB62" s="5"/>
      <c r="DC62" s="5"/>
      <c r="DD62" s="5"/>
      <c r="DE62" s="5"/>
      <c r="DF62" s="5"/>
      <c r="DG62" s="5"/>
      <c r="DH62" s="5"/>
      <c r="DI62" s="155"/>
      <c r="DJ62" s="5"/>
      <c r="DK62" s="5"/>
      <c r="DL62" s="155"/>
      <c r="DM62" s="5"/>
      <c r="DN62" s="5"/>
      <c r="DO62" s="155"/>
      <c r="DP62" s="5"/>
      <c r="DQ62" s="5"/>
      <c r="DR62" s="5"/>
      <c r="DS62" s="5"/>
      <c r="DT62" s="5"/>
      <c r="DU62" s="155"/>
      <c r="DV62" s="5"/>
      <c r="DW62" s="5"/>
      <c r="DX62" s="5"/>
      <c r="DY62" s="5"/>
      <c r="DZ62" s="5"/>
      <c r="EA62" s="5"/>
      <c r="EB62" s="10"/>
      <c r="EC62" s="5"/>
      <c r="ED62" s="155"/>
      <c r="EE62" s="5"/>
      <c r="EF62" s="5"/>
      <c r="EG62" s="15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155"/>
      <c r="EW62" s="5"/>
      <c r="EX62" s="5"/>
      <c r="EY62" s="5"/>
      <c r="EZ62" s="5"/>
      <c r="FA62" s="5"/>
      <c r="FB62" s="155"/>
      <c r="FC62" s="5"/>
      <c r="FD62" s="5"/>
      <c r="FE62" s="5"/>
      <c r="FF62" s="5"/>
      <c r="FG62" s="5"/>
      <c r="FH62" s="155"/>
      <c r="FI62" s="5"/>
      <c r="FJ62" s="5"/>
      <c r="FK62" s="155"/>
      <c r="FL62" s="5"/>
      <c r="FM62" s="5"/>
      <c r="FN62" s="155"/>
      <c r="FO62" s="5"/>
      <c r="FP62" s="5"/>
      <c r="FQ62" s="155"/>
      <c r="FR62" s="5"/>
      <c r="FS62" s="5"/>
      <c r="FT62" s="155"/>
      <c r="FU62" s="5"/>
      <c r="FV62" s="5"/>
      <c r="FW62" s="5"/>
      <c r="FX62" s="5"/>
      <c r="FY62" s="5"/>
      <c r="FZ62" s="5"/>
      <c r="GA62" s="45"/>
      <c r="GB62" s="5"/>
    </row>
    <row r="63" spans="1:184" ht="21" customHeight="1">
      <c r="A63" s="15">
        <v>49</v>
      </c>
      <c r="B63" s="206" t="s">
        <v>188</v>
      </c>
      <c r="C63" s="17" t="s">
        <v>1537</v>
      </c>
      <c r="D63" s="301" t="s">
        <v>75</v>
      </c>
      <c r="E63" s="42">
        <v>2969.25</v>
      </c>
      <c r="F63" s="5"/>
      <c r="G63" s="5"/>
      <c r="H63" s="266">
        <f t="shared" si="0"/>
        <v>0</v>
      </c>
      <c r="I63" s="64">
        <f t="shared" si="1"/>
        <v>0</v>
      </c>
      <c r="J63" s="8">
        <f t="shared" si="2"/>
        <v>0</v>
      </c>
      <c r="K63" s="262">
        <f t="shared" si="3"/>
        <v>0</v>
      </c>
      <c r="L63" s="8">
        <f t="shared" si="4"/>
        <v>8</v>
      </c>
      <c r="M63" s="8">
        <f t="shared" si="5"/>
        <v>10.4</v>
      </c>
      <c r="N63" s="187">
        <f t="shared" si="6"/>
        <v>8</v>
      </c>
      <c r="O63" s="8">
        <f t="shared" si="7"/>
        <v>23754</v>
      </c>
      <c r="P63" s="14"/>
      <c r="Q63" s="14"/>
      <c r="R63" s="290"/>
      <c r="S63" s="14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155"/>
      <c r="BB63" s="5">
        <v>8</v>
      </c>
      <c r="BC63" s="5"/>
      <c r="BD63" s="5"/>
      <c r="BE63" s="5"/>
      <c r="BF63" s="5"/>
      <c r="BG63" s="5"/>
      <c r="BH63" s="5"/>
      <c r="BI63" s="5"/>
      <c r="BJ63" s="155"/>
      <c r="BK63" s="5"/>
      <c r="BL63" s="5"/>
      <c r="BM63" s="5"/>
      <c r="BN63" s="5"/>
      <c r="BO63" s="5"/>
      <c r="BP63" s="155"/>
      <c r="BQ63" s="5"/>
      <c r="BR63" s="5"/>
      <c r="BS63" s="5"/>
      <c r="BT63" s="5"/>
      <c r="BU63" s="5"/>
      <c r="BV63" s="5"/>
      <c r="BW63" s="5"/>
      <c r="BX63" s="5"/>
      <c r="BY63" s="155"/>
      <c r="BZ63" s="5"/>
      <c r="CA63" s="5"/>
      <c r="CB63" s="155"/>
      <c r="CC63" s="5"/>
      <c r="CD63" s="5"/>
      <c r="CE63" s="15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155"/>
      <c r="CR63" s="5"/>
      <c r="CS63" s="5"/>
      <c r="CT63" s="155"/>
      <c r="CU63" s="5"/>
      <c r="CV63" s="5"/>
      <c r="CW63" s="155"/>
      <c r="CX63" s="5"/>
      <c r="CY63" s="5"/>
      <c r="CZ63" s="155"/>
      <c r="DA63" s="5"/>
      <c r="DB63" s="5"/>
      <c r="DC63" s="5"/>
      <c r="DD63" s="5"/>
      <c r="DE63" s="5"/>
      <c r="DF63" s="5"/>
      <c r="DG63" s="5"/>
      <c r="DH63" s="5"/>
      <c r="DI63" s="155"/>
      <c r="DJ63" s="5"/>
      <c r="DK63" s="5"/>
      <c r="DL63" s="155"/>
      <c r="DM63" s="5"/>
      <c r="DN63" s="5"/>
      <c r="DO63" s="155"/>
      <c r="DP63" s="5"/>
      <c r="DQ63" s="5"/>
      <c r="DR63" s="5"/>
      <c r="DS63" s="5"/>
      <c r="DT63" s="5"/>
      <c r="DU63" s="155"/>
      <c r="DV63" s="5"/>
      <c r="DW63" s="5"/>
      <c r="DX63" s="5"/>
      <c r="DY63" s="5"/>
      <c r="DZ63" s="5"/>
      <c r="EA63" s="5"/>
      <c r="EB63" s="10"/>
      <c r="EC63" s="5"/>
      <c r="ED63" s="155"/>
      <c r="EE63" s="5"/>
      <c r="EF63" s="5"/>
      <c r="EG63" s="15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155"/>
      <c r="EW63" s="5"/>
      <c r="EX63" s="5"/>
      <c r="EY63" s="5"/>
      <c r="EZ63" s="5"/>
      <c r="FA63" s="5"/>
      <c r="FB63" s="155"/>
      <c r="FC63" s="5"/>
      <c r="FD63" s="5"/>
      <c r="FE63" s="5"/>
      <c r="FF63" s="5"/>
      <c r="FG63" s="5"/>
      <c r="FH63" s="155"/>
      <c r="FI63" s="5"/>
      <c r="FJ63" s="5"/>
      <c r="FK63" s="155"/>
      <c r="FL63" s="5"/>
      <c r="FM63" s="5"/>
      <c r="FN63" s="155"/>
      <c r="FO63" s="5"/>
      <c r="FP63" s="5"/>
      <c r="FQ63" s="155"/>
      <c r="FR63" s="5"/>
      <c r="FS63" s="5"/>
      <c r="FT63" s="155"/>
      <c r="FU63" s="5"/>
      <c r="FV63" s="5"/>
      <c r="FW63" s="5"/>
      <c r="FX63" s="5"/>
      <c r="FY63" s="5"/>
      <c r="FZ63" s="5"/>
      <c r="GA63" s="45"/>
      <c r="GB63" s="5"/>
    </row>
    <row r="64" spans="1:184" ht="21" customHeight="1">
      <c r="A64" s="15">
        <v>50</v>
      </c>
      <c r="B64" s="206" t="s">
        <v>189</v>
      </c>
      <c r="C64" s="17" t="s">
        <v>1538</v>
      </c>
      <c r="D64" s="301" t="s">
        <v>75</v>
      </c>
      <c r="E64" s="42">
        <v>1765.5</v>
      </c>
      <c r="F64" s="5"/>
      <c r="G64" s="5"/>
      <c r="H64" s="266">
        <f t="shared" si="0"/>
        <v>0</v>
      </c>
      <c r="I64" s="64">
        <f t="shared" si="1"/>
        <v>0</v>
      </c>
      <c r="J64" s="8">
        <f t="shared" si="2"/>
        <v>0</v>
      </c>
      <c r="K64" s="262">
        <f t="shared" si="3"/>
        <v>0</v>
      </c>
      <c r="L64" s="8">
        <f t="shared" si="4"/>
        <v>1</v>
      </c>
      <c r="M64" s="8">
        <f t="shared" si="5"/>
        <v>1.3</v>
      </c>
      <c r="N64" s="187">
        <f t="shared" si="6"/>
        <v>1</v>
      </c>
      <c r="O64" s="8">
        <f t="shared" si="7"/>
        <v>1765.5</v>
      </c>
      <c r="P64" s="14"/>
      <c r="Q64" s="14"/>
      <c r="R64" s="290"/>
      <c r="S64" s="14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155"/>
      <c r="BB64" s="5">
        <v>1</v>
      </c>
      <c r="BC64" s="5"/>
      <c r="BD64" s="5"/>
      <c r="BE64" s="5"/>
      <c r="BF64" s="5"/>
      <c r="BG64" s="5"/>
      <c r="BH64" s="5"/>
      <c r="BI64" s="5"/>
      <c r="BJ64" s="155"/>
      <c r="BK64" s="5"/>
      <c r="BL64" s="5"/>
      <c r="BM64" s="5"/>
      <c r="BN64" s="5"/>
      <c r="BO64" s="5"/>
      <c r="BP64" s="155"/>
      <c r="BQ64" s="5"/>
      <c r="BR64" s="5"/>
      <c r="BS64" s="5"/>
      <c r="BT64" s="5"/>
      <c r="BU64" s="5"/>
      <c r="BV64" s="5"/>
      <c r="BW64" s="5"/>
      <c r="BX64" s="5"/>
      <c r="BY64" s="155"/>
      <c r="BZ64" s="5"/>
      <c r="CA64" s="5"/>
      <c r="CB64" s="155"/>
      <c r="CC64" s="5"/>
      <c r="CD64" s="5"/>
      <c r="CE64" s="15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155"/>
      <c r="CR64" s="5"/>
      <c r="CS64" s="5"/>
      <c r="CT64" s="155"/>
      <c r="CU64" s="5"/>
      <c r="CV64" s="5"/>
      <c r="CW64" s="155"/>
      <c r="CX64" s="5"/>
      <c r="CY64" s="5"/>
      <c r="CZ64" s="155"/>
      <c r="DA64" s="5"/>
      <c r="DB64" s="5"/>
      <c r="DC64" s="5"/>
      <c r="DD64" s="5"/>
      <c r="DE64" s="5"/>
      <c r="DF64" s="5"/>
      <c r="DG64" s="5"/>
      <c r="DH64" s="5"/>
      <c r="DI64" s="155"/>
      <c r="DJ64" s="5"/>
      <c r="DK64" s="5"/>
      <c r="DL64" s="155"/>
      <c r="DM64" s="5"/>
      <c r="DN64" s="5"/>
      <c r="DO64" s="155"/>
      <c r="DP64" s="5"/>
      <c r="DQ64" s="5"/>
      <c r="DR64" s="5"/>
      <c r="DS64" s="5"/>
      <c r="DT64" s="5"/>
      <c r="DU64" s="155"/>
      <c r="DV64" s="5"/>
      <c r="DW64" s="5"/>
      <c r="DX64" s="5"/>
      <c r="DY64" s="5"/>
      <c r="DZ64" s="5"/>
      <c r="EA64" s="5"/>
      <c r="EB64" s="10"/>
      <c r="EC64" s="5"/>
      <c r="ED64" s="155"/>
      <c r="EE64" s="5"/>
      <c r="EF64" s="5"/>
      <c r="EG64" s="15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155"/>
      <c r="EW64" s="5"/>
      <c r="EX64" s="5"/>
      <c r="EY64" s="5"/>
      <c r="EZ64" s="5"/>
      <c r="FA64" s="5"/>
      <c r="FB64" s="155"/>
      <c r="FC64" s="5"/>
      <c r="FD64" s="5"/>
      <c r="FE64" s="5"/>
      <c r="FF64" s="5"/>
      <c r="FG64" s="5"/>
      <c r="FH64" s="155"/>
      <c r="FI64" s="5"/>
      <c r="FJ64" s="5"/>
      <c r="FK64" s="155"/>
      <c r="FL64" s="5"/>
      <c r="FM64" s="5"/>
      <c r="FN64" s="155"/>
      <c r="FO64" s="5"/>
      <c r="FP64" s="5"/>
      <c r="FQ64" s="155"/>
      <c r="FR64" s="5"/>
      <c r="FS64" s="5"/>
      <c r="FT64" s="155"/>
      <c r="FU64" s="5"/>
      <c r="FV64" s="5"/>
      <c r="FW64" s="5"/>
      <c r="FX64" s="5"/>
      <c r="FY64" s="5"/>
      <c r="FZ64" s="5"/>
      <c r="GA64" s="45"/>
      <c r="GB64" s="5"/>
    </row>
    <row r="65" spans="1:184" ht="21" customHeight="1">
      <c r="A65" s="15">
        <v>51</v>
      </c>
      <c r="B65" s="204" t="s">
        <v>190</v>
      </c>
      <c r="C65" s="19" t="s">
        <v>191</v>
      </c>
      <c r="D65" s="301" t="s">
        <v>143</v>
      </c>
      <c r="E65" s="42">
        <v>5.35</v>
      </c>
      <c r="F65" s="5"/>
      <c r="G65" s="5"/>
      <c r="H65" s="266">
        <f t="shared" si="0"/>
        <v>0</v>
      </c>
      <c r="I65" s="64">
        <f t="shared" si="1"/>
        <v>0</v>
      </c>
      <c r="J65" s="8">
        <f t="shared" si="2"/>
        <v>1000</v>
      </c>
      <c r="K65" s="262">
        <f t="shared" si="3"/>
        <v>1000</v>
      </c>
      <c r="L65" s="8">
        <f t="shared" si="4"/>
        <v>1000</v>
      </c>
      <c r="M65" s="8">
        <f t="shared" si="5"/>
        <v>1300</v>
      </c>
      <c r="N65" s="187">
        <f t="shared" si="6"/>
        <v>0</v>
      </c>
      <c r="O65" s="8">
        <f t="shared" si="7"/>
        <v>0</v>
      </c>
      <c r="P65" s="14"/>
      <c r="Q65" s="14"/>
      <c r="R65" s="290"/>
      <c r="S65" s="14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155"/>
      <c r="BB65" s="5"/>
      <c r="BC65" s="5"/>
      <c r="BD65" s="5"/>
      <c r="BE65" s="5"/>
      <c r="BF65" s="5"/>
      <c r="BG65" s="5"/>
      <c r="BH65" s="5"/>
      <c r="BI65" s="5"/>
      <c r="BJ65" s="155"/>
      <c r="BK65" s="5"/>
      <c r="BL65" s="5"/>
      <c r="BM65" s="5"/>
      <c r="BN65" s="5"/>
      <c r="BO65" s="5"/>
      <c r="BP65" s="155"/>
      <c r="BQ65" s="5"/>
      <c r="BR65" s="5"/>
      <c r="BS65" s="5"/>
      <c r="BT65" s="5"/>
      <c r="BU65" s="5"/>
      <c r="BV65" s="5"/>
      <c r="BW65" s="5"/>
      <c r="BX65" s="5"/>
      <c r="BY65" s="155"/>
      <c r="BZ65" s="5"/>
      <c r="CA65" s="5"/>
      <c r="CB65" s="155"/>
      <c r="CC65" s="5"/>
      <c r="CD65" s="5"/>
      <c r="CE65" s="15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155"/>
      <c r="CR65" s="5"/>
      <c r="CS65" s="5"/>
      <c r="CT65" s="155"/>
      <c r="CU65" s="5"/>
      <c r="CV65" s="5"/>
      <c r="CW65" s="155"/>
      <c r="CX65" s="5"/>
      <c r="CY65" s="5"/>
      <c r="CZ65" s="155"/>
      <c r="DA65" s="5"/>
      <c r="DB65" s="5"/>
      <c r="DC65" s="5"/>
      <c r="DD65" s="5"/>
      <c r="DE65" s="5"/>
      <c r="DF65" s="5"/>
      <c r="DG65" s="5"/>
      <c r="DH65" s="5"/>
      <c r="DI65" s="155"/>
      <c r="DJ65" s="5"/>
      <c r="DK65" s="5"/>
      <c r="DL65" s="155"/>
      <c r="DM65" s="5"/>
      <c r="DN65" s="5"/>
      <c r="DO65" s="155"/>
      <c r="DP65" s="5"/>
      <c r="DQ65" s="5"/>
      <c r="DR65" s="5"/>
      <c r="DS65" s="5"/>
      <c r="DT65" s="5"/>
      <c r="DU65" s="155"/>
      <c r="DV65" s="5"/>
      <c r="DW65" s="5"/>
      <c r="DX65" s="5"/>
      <c r="DY65" s="5"/>
      <c r="DZ65" s="5"/>
      <c r="EA65" s="5"/>
      <c r="EB65" s="10"/>
      <c r="EC65" s="5"/>
      <c r="ED65" s="155"/>
      <c r="EE65" s="5"/>
      <c r="EF65" s="5"/>
      <c r="EG65" s="15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155">
        <v>1000</v>
      </c>
      <c r="EW65" s="5">
        <v>1000</v>
      </c>
      <c r="EX65" s="5"/>
      <c r="EY65" s="5"/>
      <c r="EZ65" s="5"/>
      <c r="FA65" s="5"/>
      <c r="FB65" s="155"/>
      <c r="FC65" s="5"/>
      <c r="FD65" s="5"/>
      <c r="FE65" s="5"/>
      <c r="FF65" s="5"/>
      <c r="FG65" s="5"/>
      <c r="FH65" s="155"/>
      <c r="FI65" s="5"/>
      <c r="FJ65" s="5"/>
      <c r="FK65" s="155"/>
      <c r="FL65" s="5"/>
      <c r="FM65" s="5"/>
      <c r="FN65" s="155"/>
      <c r="FO65" s="5"/>
      <c r="FP65" s="5"/>
      <c r="FQ65" s="155"/>
      <c r="FR65" s="5"/>
      <c r="FS65" s="5"/>
      <c r="FT65" s="155"/>
      <c r="FU65" s="5"/>
      <c r="FV65" s="5"/>
      <c r="FW65" s="5"/>
      <c r="FX65" s="5"/>
      <c r="FY65" s="5"/>
      <c r="FZ65" s="5"/>
      <c r="GA65" s="45"/>
      <c r="GB65" s="5"/>
    </row>
    <row r="66" spans="1:184" ht="21" customHeight="1">
      <c r="A66" s="15"/>
      <c r="B66" s="204" t="s">
        <v>2054</v>
      </c>
      <c r="C66" s="19" t="s">
        <v>1849</v>
      </c>
      <c r="D66" s="301" t="s">
        <v>116</v>
      </c>
      <c r="E66" s="42">
        <v>856</v>
      </c>
      <c r="F66" s="5"/>
      <c r="G66" s="5"/>
      <c r="H66" s="266"/>
      <c r="I66" s="64">
        <f t="shared" si="1"/>
        <v>0</v>
      </c>
      <c r="J66" s="8">
        <f t="shared" si="2"/>
        <v>0</v>
      </c>
      <c r="K66" s="262">
        <f t="shared" si="3"/>
        <v>0</v>
      </c>
      <c r="L66" s="8">
        <f t="shared" si="4"/>
        <v>700</v>
      </c>
      <c r="M66" s="8">
        <f t="shared" si="5"/>
        <v>910</v>
      </c>
      <c r="N66" s="187">
        <f t="shared" si="6"/>
        <v>700</v>
      </c>
      <c r="O66" s="8">
        <f t="shared" si="7"/>
        <v>599200</v>
      </c>
      <c r="P66" s="14"/>
      <c r="Q66" s="14"/>
      <c r="R66" s="290">
        <v>700</v>
      </c>
      <c r="S66" s="14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155"/>
      <c r="BB66" s="5"/>
      <c r="BC66" s="5"/>
      <c r="BD66" s="5"/>
      <c r="BE66" s="5"/>
      <c r="BF66" s="5"/>
      <c r="BG66" s="5"/>
      <c r="BH66" s="5"/>
      <c r="BI66" s="5"/>
      <c r="BJ66" s="155"/>
      <c r="BK66" s="5"/>
      <c r="BL66" s="5"/>
      <c r="BM66" s="5"/>
      <c r="BN66" s="5"/>
      <c r="BO66" s="5"/>
      <c r="BP66" s="155"/>
      <c r="BQ66" s="5"/>
      <c r="BR66" s="5"/>
      <c r="BS66" s="5"/>
      <c r="BT66" s="5"/>
      <c r="BU66" s="5"/>
      <c r="BV66" s="5"/>
      <c r="BW66" s="5"/>
      <c r="BX66" s="5"/>
      <c r="BY66" s="155"/>
      <c r="BZ66" s="5"/>
      <c r="CA66" s="5"/>
      <c r="CB66" s="155"/>
      <c r="CC66" s="5"/>
      <c r="CD66" s="5"/>
      <c r="CE66" s="15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155"/>
      <c r="CR66" s="5"/>
      <c r="CS66" s="5"/>
      <c r="CT66" s="155"/>
      <c r="CU66" s="5"/>
      <c r="CV66" s="5"/>
      <c r="CW66" s="155"/>
      <c r="CX66" s="5"/>
      <c r="CY66" s="5"/>
      <c r="CZ66" s="155"/>
      <c r="DA66" s="5"/>
      <c r="DB66" s="5"/>
      <c r="DC66" s="5"/>
      <c r="DD66" s="5"/>
      <c r="DE66" s="5"/>
      <c r="DF66" s="5"/>
      <c r="DG66" s="5"/>
      <c r="DH66" s="5"/>
      <c r="DI66" s="155"/>
      <c r="DJ66" s="5"/>
      <c r="DK66" s="5"/>
      <c r="DL66" s="155"/>
      <c r="DM66" s="5"/>
      <c r="DN66" s="5"/>
      <c r="DO66" s="155"/>
      <c r="DP66" s="5"/>
      <c r="DQ66" s="5"/>
      <c r="DR66" s="5"/>
      <c r="DS66" s="5"/>
      <c r="DT66" s="5"/>
      <c r="DU66" s="155"/>
      <c r="DV66" s="5"/>
      <c r="DW66" s="5"/>
      <c r="DX66" s="5"/>
      <c r="DY66" s="5"/>
      <c r="DZ66" s="5"/>
      <c r="EA66" s="5"/>
      <c r="EB66" s="10"/>
      <c r="EC66" s="5"/>
      <c r="ED66" s="155"/>
      <c r="EE66" s="5"/>
      <c r="EF66" s="5"/>
      <c r="EG66" s="15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155"/>
      <c r="EW66" s="5"/>
      <c r="EX66" s="5"/>
      <c r="EY66" s="5"/>
      <c r="EZ66" s="5"/>
      <c r="FA66" s="5"/>
      <c r="FB66" s="155"/>
      <c r="FC66" s="5"/>
      <c r="FD66" s="5"/>
      <c r="FE66" s="5"/>
      <c r="FF66" s="5"/>
      <c r="FG66" s="5"/>
      <c r="FH66" s="155"/>
      <c r="FI66" s="5"/>
      <c r="FJ66" s="5"/>
      <c r="FK66" s="155"/>
      <c r="FL66" s="5"/>
      <c r="FM66" s="5"/>
      <c r="FN66" s="155"/>
      <c r="FO66" s="5"/>
      <c r="FP66" s="5"/>
      <c r="FQ66" s="155"/>
      <c r="FR66" s="5"/>
      <c r="FS66" s="5"/>
      <c r="FT66" s="155"/>
      <c r="FU66" s="5"/>
      <c r="FV66" s="5"/>
      <c r="FW66" s="5"/>
      <c r="FX66" s="5"/>
      <c r="FY66" s="5"/>
      <c r="FZ66" s="5"/>
      <c r="GA66" s="45"/>
      <c r="GB66" s="5"/>
    </row>
    <row r="67" spans="1:184" ht="21" customHeight="1">
      <c r="A67" s="15">
        <v>52</v>
      </c>
      <c r="B67" s="207" t="s">
        <v>192</v>
      </c>
      <c r="C67" s="21" t="s">
        <v>1880</v>
      </c>
      <c r="D67" s="20" t="s">
        <v>116</v>
      </c>
      <c r="E67" s="42">
        <v>2749.9</v>
      </c>
      <c r="F67" s="22"/>
      <c r="G67" s="22"/>
      <c r="H67" s="266">
        <f t="shared" si="0"/>
        <v>0</v>
      </c>
      <c r="I67" s="64">
        <f t="shared" si="1"/>
        <v>0</v>
      </c>
      <c r="J67" s="8">
        <f t="shared" si="2"/>
        <v>0</v>
      </c>
      <c r="K67" s="262">
        <f t="shared" si="3"/>
        <v>0</v>
      </c>
      <c r="L67" s="8">
        <f t="shared" si="4"/>
        <v>0</v>
      </c>
      <c r="M67" s="8">
        <f t="shared" si="5"/>
        <v>0</v>
      </c>
      <c r="N67" s="187">
        <f t="shared" si="6"/>
        <v>0</v>
      </c>
      <c r="O67" s="8">
        <f t="shared" si="7"/>
        <v>0</v>
      </c>
      <c r="P67" s="67"/>
      <c r="Q67" s="67"/>
      <c r="R67" s="291"/>
      <c r="S67" s="68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156"/>
      <c r="BB67" s="7"/>
      <c r="BC67" s="7"/>
      <c r="BD67" s="7"/>
      <c r="BE67" s="7"/>
      <c r="BF67" s="7"/>
      <c r="BG67" s="7"/>
      <c r="BH67" s="7"/>
      <c r="BI67" s="7"/>
      <c r="BJ67" s="156"/>
      <c r="BK67" s="7"/>
      <c r="BL67" s="7"/>
      <c r="BM67" s="7"/>
      <c r="BN67" s="7"/>
      <c r="BO67" s="7"/>
      <c r="BP67" s="156"/>
      <c r="BQ67" s="7"/>
      <c r="BR67" s="7"/>
      <c r="BS67" s="7"/>
      <c r="BT67" s="7"/>
      <c r="BU67" s="7"/>
      <c r="BV67" s="7"/>
      <c r="BW67" s="7"/>
      <c r="BX67" s="7"/>
      <c r="BY67" s="156"/>
      <c r="BZ67" s="7"/>
      <c r="CA67" s="7"/>
      <c r="CB67" s="156"/>
      <c r="CC67" s="7"/>
      <c r="CD67" s="7"/>
      <c r="CE67" s="156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156"/>
      <c r="CR67" s="7"/>
      <c r="CS67" s="7"/>
      <c r="CT67" s="156"/>
      <c r="CU67" s="7"/>
      <c r="CV67" s="7"/>
      <c r="CW67" s="156"/>
      <c r="CX67" s="7"/>
      <c r="CY67" s="7"/>
      <c r="CZ67" s="156"/>
      <c r="DA67" s="7"/>
      <c r="DB67" s="7"/>
      <c r="DC67" s="7"/>
      <c r="DD67" s="7"/>
      <c r="DE67" s="7"/>
      <c r="DF67" s="7"/>
      <c r="DG67" s="7"/>
      <c r="DH67" s="7"/>
      <c r="DI67" s="156"/>
      <c r="DJ67" s="7"/>
      <c r="DK67" s="7"/>
      <c r="DL67" s="156"/>
      <c r="DM67" s="7"/>
      <c r="DN67" s="7"/>
      <c r="DO67" s="156"/>
      <c r="DP67" s="7"/>
      <c r="DQ67" s="7"/>
      <c r="DR67" s="7"/>
      <c r="DS67" s="7"/>
      <c r="DT67" s="7"/>
      <c r="DU67" s="156"/>
      <c r="DV67" s="7"/>
      <c r="DW67" s="7"/>
      <c r="DX67" s="7"/>
      <c r="DY67" s="7"/>
      <c r="DZ67" s="7"/>
      <c r="EA67" s="7"/>
      <c r="EB67" s="12"/>
      <c r="EC67" s="7"/>
      <c r="ED67" s="156"/>
      <c r="EE67" s="7"/>
      <c r="EF67" s="7"/>
      <c r="EG67" s="156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156"/>
      <c r="EW67" s="7"/>
      <c r="EX67" s="7"/>
      <c r="EY67" s="7"/>
      <c r="EZ67" s="7"/>
      <c r="FA67" s="7"/>
      <c r="FB67" s="156"/>
      <c r="FC67" s="7"/>
      <c r="FD67" s="7"/>
      <c r="FE67" s="7"/>
      <c r="FF67" s="7"/>
      <c r="FG67" s="7"/>
      <c r="FH67" s="156"/>
      <c r="FI67" s="7"/>
      <c r="FJ67" s="7"/>
      <c r="FK67" s="156"/>
      <c r="FL67" s="7"/>
      <c r="FM67" s="7"/>
      <c r="FN67" s="156"/>
      <c r="FO67" s="7"/>
      <c r="FP67" s="7"/>
      <c r="FQ67" s="156"/>
      <c r="FR67" s="7"/>
      <c r="FS67" s="7"/>
      <c r="FT67" s="156"/>
      <c r="FU67" s="7"/>
      <c r="FV67" s="7"/>
      <c r="FW67" s="7"/>
      <c r="FX67" s="7"/>
      <c r="FY67" s="7"/>
      <c r="FZ67" s="7"/>
      <c r="GA67" s="257"/>
      <c r="GB67" s="5"/>
    </row>
    <row r="68" spans="1:184" ht="21" customHeight="1">
      <c r="A68" s="15">
        <v>53</v>
      </c>
      <c r="B68" s="204" t="s">
        <v>193</v>
      </c>
      <c r="C68" s="19" t="s">
        <v>1879</v>
      </c>
      <c r="D68" s="301" t="s">
        <v>116</v>
      </c>
      <c r="E68" s="42">
        <v>360</v>
      </c>
      <c r="F68" s="5"/>
      <c r="G68" s="5"/>
      <c r="H68" s="266">
        <f t="shared" si="0"/>
        <v>0</v>
      </c>
      <c r="I68" s="64">
        <f t="shared" si="1"/>
        <v>0</v>
      </c>
      <c r="J68" s="8">
        <f t="shared" si="2"/>
        <v>0</v>
      </c>
      <c r="K68" s="262">
        <f t="shared" si="3"/>
        <v>0</v>
      </c>
      <c r="L68" s="8">
        <f t="shared" si="4"/>
        <v>0</v>
      </c>
      <c r="M68" s="8">
        <f t="shared" si="5"/>
        <v>0</v>
      </c>
      <c r="N68" s="187">
        <f t="shared" si="6"/>
        <v>0</v>
      </c>
      <c r="O68" s="8">
        <f t="shared" si="7"/>
        <v>0</v>
      </c>
      <c r="P68" s="14"/>
      <c r="Q68" s="14"/>
      <c r="R68" s="290"/>
      <c r="S68" s="14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155"/>
      <c r="BB68" s="5"/>
      <c r="BC68" s="5"/>
      <c r="BD68" s="5"/>
      <c r="BE68" s="5"/>
      <c r="BF68" s="5"/>
      <c r="BG68" s="5"/>
      <c r="BH68" s="5"/>
      <c r="BI68" s="5"/>
      <c r="BJ68" s="155"/>
      <c r="BK68" s="5"/>
      <c r="BL68" s="5"/>
      <c r="BM68" s="5"/>
      <c r="BN68" s="5"/>
      <c r="BO68" s="5"/>
      <c r="BP68" s="155"/>
      <c r="BQ68" s="5"/>
      <c r="BR68" s="5"/>
      <c r="BS68" s="5"/>
      <c r="BT68" s="5"/>
      <c r="BU68" s="5"/>
      <c r="BV68" s="5"/>
      <c r="BW68" s="5"/>
      <c r="BX68" s="5"/>
      <c r="BY68" s="155"/>
      <c r="BZ68" s="5"/>
      <c r="CA68" s="5"/>
      <c r="CB68" s="155"/>
      <c r="CC68" s="5"/>
      <c r="CD68" s="5"/>
      <c r="CE68" s="15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155"/>
      <c r="CR68" s="5"/>
      <c r="CS68" s="5"/>
      <c r="CT68" s="155"/>
      <c r="CU68" s="5"/>
      <c r="CV68" s="5"/>
      <c r="CW68" s="155"/>
      <c r="CX68" s="5"/>
      <c r="CY68" s="5"/>
      <c r="CZ68" s="155"/>
      <c r="DA68" s="5"/>
      <c r="DB68" s="5"/>
      <c r="DC68" s="5"/>
      <c r="DD68" s="5"/>
      <c r="DE68" s="5"/>
      <c r="DF68" s="5"/>
      <c r="DG68" s="5"/>
      <c r="DH68" s="5"/>
      <c r="DI68" s="155"/>
      <c r="DJ68" s="5"/>
      <c r="DK68" s="5"/>
      <c r="DL68" s="155"/>
      <c r="DM68" s="5"/>
      <c r="DN68" s="5"/>
      <c r="DO68" s="155"/>
      <c r="DP68" s="5"/>
      <c r="DQ68" s="5"/>
      <c r="DR68" s="5"/>
      <c r="DS68" s="5"/>
      <c r="DT68" s="5"/>
      <c r="DU68" s="155"/>
      <c r="DV68" s="5"/>
      <c r="DW68" s="5"/>
      <c r="DX68" s="5"/>
      <c r="DY68" s="5"/>
      <c r="DZ68" s="5"/>
      <c r="EA68" s="5"/>
      <c r="EB68" s="10"/>
      <c r="EC68" s="5"/>
      <c r="ED68" s="155"/>
      <c r="EE68" s="5"/>
      <c r="EF68" s="5"/>
      <c r="EG68" s="15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155"/>
      <c r="EW68" s="5"/>
      <c r="EX68" s="5"/>
      <c r="EY68" s="5"/>
      <c r="EZ68" s="5"/>
      <c r="FA68" s="5"/>
      <c r="FB68" s="155"/>
      <c r="FC68" s="5"/>
      <c r="FD68" s="5"/>
      <c r="FE68" s="5"/>
      <c r="FF68" s="5"/>
      <c r="FG68" s="5"/>
      <c r="FH68" s="155"/>
      <c r="FI68" s="5"/>
      <c r="FJ68" s="5"/>
      <c r="FK68" s="155"/>
      <c r="FL68" s="5"/>
      <c r="FM68" s="5"/>
      <c r="FN68" s="155"/>
      <c r="FO68" s="5"/>
      <c r="FP68" s="5"/>
      <c r="FQ68" s="155"/>
      <c r="FR68" s="5"/>
      <c r="FS68" s="5"/>
      <c r="FT68" s="155"/>
      <c r="FU68" s="5"/>
      <c r="FV68" s="5"/>
      <c r="FW68" s="5"/>
      <c r="FX68" s="5"/>
      <c r="FY68" s="5"/>
      <c r="FZ68" s="5"/>
      <c r="GA68" s="45"/>
      <c r="GB68" s="5"/>
    </row>
    <row r="69" spans="1:184" ht="21" customHeight="1">
      <c r="A69" s="15">
        <v>54</v>
      </c>
      <c r="B69" s="235" t="s">
        <v>194</v>
      </c>
      <c r="C69" s="19" t="s">
        <v>195</v>
      </c>
      <c r="D69" s="301" t="s">
        <v>143</v>
      </c>
      <c r="E69" s="42">
        <v>5</v>
      </c>
      <c r="F69" s="5"/>
      <c r="G69" s="5"/>
      <c r="H69" s="266">
        <f t="shared" si="0"/>
        <v>0</v>
      </c>
      <c r="I69" s="64">
        <f t="shared" si="1"/>
        <v>0</v>
      </c>
      <c r="J69" s="8">
        <f t="shared" si="2"/>
        <v>1000</v>
      </c>
      <c r="K69" s="262">
        <f t="shared" si="3"/>
        <v>1000</v>
      </c>
      <c r="L69" s="8">
        <f t="shared" si="4"/>
        <v>1500</v>
      </c>
      <c r="M69" s="8">
        <f t="shared" si="5"/>
        <v>1950</v>
      </c>
      <c r="N69" s="187">
        <f t="shared" si="6"/>
        <v>500</v>
      </c>
      <c r="O69" s="8">
        <f t="shared" si="7"/>
        <v>2500</v>
      </c>
      <c r="P69" s="14"/>
      <c r="Q69" s="14"/>
      <c r="R69" s="290"/>
      <c r="S69" s="14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155"/>
      <c r="BB69" s="5"/>
      <c r="BC69" s="5"/>
      <c r="BD69" s="5"/>
      <c r="BE69" s="5"/>
      <c r="BF69" s="5"/>
      <c r="BG69" s="5"/>
      <c r="BH69" s="5"/>
      <c r="BI69" s="5"/>
      <c r="BJ69" s="155"/>
      <c r="BK69" s="5"/>
      <c r="BL69" s="5"/>
      <c r="BM69" s="5"/>
      <c r="BN69" s="5"/>
      <c r="BO69" s="5"/>
      <c r="BP69" s="155"/>
      <c r="BQ69" s="5"/>
      <c r="BR69" s="5"/>
      <c r="BS69" s="5"/>
      <c r="BT69" s="5"/>
      <c r="BU69" s="5"/>
      <c r="BV69" s="5"/>
      <c r="BW69" s="5"/>
      <c r="BX69" s="5"/>
      <c r="BY69" s="155"/>
      <c r="BZ69" s="5"/>
      <c r="CA69" s="5"/>
      <c r="CB69" s="155"/>
      <c r="CC69" s="5"/>
      <c r="CD69" s="5"/>
      <c r="CE69" s="15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155"/>
      <c r="CR69" s="5"/>
      <c r="CS69" s="5"/>
      <c r="CT69" s="155"/>
      <c r="CU69" s="5"/>
      <c r="CV69" s="5"/>
      <c r="CW69" s="155"/>
      <c r="CX69" s="5"/>
      <c r="CY69" s="5"/>
      <c r="CZ69" s="155"/>
      <c r="DA69" s="5"/>
      <c r="DB69" s="5"/>
      <c r="DC69" s="5"/>
      <c r="DD69" s="5"/>
      <c r="DE69" s="5"/>
      <c r="DF69" s="5"/>
      <c r="DG69" s="5"/>
      <c r="DH69" s="5"/>
      <c r="DI69" s="155"/>
      <c r="DJ69" s="5"/>
      <c r="DK69" s="5"/>
      <c r="DL69" s="155"/>
      <c r="DM69" s="5"/>
      <c r="DN69" s="5"/>
      <c r="DO69" s="155"/>
      <c r="DP69" s="5"/>
      <c r="DQ69" s="5"/>
      <c r="DR69" s="5"/>
      <c r="DS69" s="5"/>
      <c r="DT69" s="5"/>
      <c r="DU69" s="155"/>
      <c r="DV69" s="5"/>
      <c r="DW69" s="5"/>
      <c r="DX69" s="5"/>
      <c r="DY69" s="5"/>
      <c r="DZ69" s="5"/>
      <c r="EA69" s="5"/>
      <c r="EB69" s="10"/>
      <c r="EC69" s="5"/>
      <c r="ED69" s="155"/>
      <c r="EE69" s="5"/>
      <c r="EF69" s="5"/>
      <c r="EG69" s="15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155">
        <v>1000</v>
      </c>
      <c r="EW69" s="5">
        <v>1500</v>
      </c>
      <c r="EX69" s="5"/>
      <c r="EY69" s="5"/>
      <c r="EZ69" s="5"/>
      <c r="FA69" s="5"/>
      <c r="FB69" s="155"/>
      <c r="FC69" s="5"/>
      <c r="FD69" s="5"/>
      <c r="FE69" s="5"/>
      <c r="FF69" s="5"/>
      <c r="FG69" s="5"/>
      <c r="FH69" s="155"/>
      <c r="FI69" s="5"/>
      <c r="FJ69" s="5"/>
      <c r="FK69" s="155"/>
      <c r="FL69" s="5"/>
      <c r="FM69" s="5"/>
      <c r="FN69" s="155"/>
      <c r="FO69" s="5"/>
      <c r="FP69" s="5"/>
      <c r="FQ69" s="155"/>
      <c r="FR69" s="5"/>
      <c r="FS69" s="5"/>
      <c r="FT69" s="155"/>
      <c r="FU69" s="5"/>
      <c r="FV69" s="5"/>
      <c r="FW69" s="5"/>
      <c r="FX69" s="5"/>
      <c r="FY69" s="5"/>
      <c r="FZ69" s="5"/>
      <c r="GA69" s="45"/>
      <c r="GB69" s="5"/>
    </row>
    <row r="70" spans="1:184" ht="21" customHeight="1">
      <c r="A70" s="15">
        <v>55</v>
      </c>
      <c r="B70" s="204" t="s">
        <v>196</v>
      </c>
      <c r="C70" s="17" t="s">
        <v>1545</v>
      </c>
      <c r="D70" s="301" t="s">
        <v>117</v>
      </c>
      <c r="E70" s="42">
        <v>1562.2</v>
      </c>
      <c r="F70" s="5">
        <v>17</v>
      </c>
      <c r="G70" s="5"/>
      <c r="H70" s="266">
        <f t="shared" si="0"/>
        <v>17</v>
      </c>
      <c r="I70" s="64">
        <f t="shared" si="1"/>
        <v>0</v>
      </c>
      <c r="J70" s="8">
        <f t="shared" si="2"/>
        <v>2.3</v>
      </c>
      <c r="K70" s="262">
        <f t="shared" si="3"/>
        <v>2.3</v>
      </c>
      <c r="L70" s="8">
        <f t="shared" si="4"/>
        <v>5</v>
      </c>
      <c r="M70" s="8">
        <f t="shared" si="5"/>
        <v>6.5</v>
      </c>
      <c r="N70" s="187"/>
      <c r="O70" s="8">
        <f t="shared" si="7"/>
        <v>0</v>
      </c>
      <c r="P70" s="14"/>
      <c r="Q70" s="14"/>
      <c r="R70" s="290"/>
      <c r="S70" s="14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155"/>
      <c r="BB70" s="5"/>
      <c r="BC70" s="5"/>
      <c r="BD70" s="5"/>
      <c r="BE70" s="5"/>
      <c r="BF70" s="5"/>
      <c r="BG70" s="5"/>
      <c r="BH70" s="5"/>
      <c r="BI70" s="5"/>
      <c r="BJ70" s="155"/>
      <c r="BK70" s="5"/>
      <c r="BL70" s="5"/>
      <c r="BM70" s="5"/>
      <c r="BN70" s="5"/>
      <c r="BO70" s="5"/>
      <c r="BP70" s="155"/>
      <c r="BQ70" s="5"/>
      <c r="BR70" s="5"/>
      <c r="BS70" s="5"/>
      <c r="BT70" s="5"/>
      <c r="BU70" s="5"/>
      <c r="BV70" s="5"/>
      <c r="BW70" s="5"/>
      <c r="BX70" s="5"/>
      <c r="BY70" s="155"/>
      <c r="BZ70" s="5"/>
      <c r="CA70" s="5"/>
      <c r="CB70" s="155"/>
      <c r="CC70" s="5"/>
      <c r="CD70" s="5"/>
      <c r="CE70" s="15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155"/>
      <c r="CR70" s="5"/>
      <c r="CS70" s="5"/>
      <c r="CT70" s="155"/>
      <c r="CU70" s="5"/>
      <c r="CV70" s="5"/>
      <c r="CW70" s="155"/>
      <c r="CX70" s="5"/>
      <c r="CY70" s="5"/>
      <c r="CZ70" s="155"/>
      <c r="DA70" s="5"/>
      <c r="DB70" s="5"/>
      <c r="DC70" s="5"/>
      <c r="DD70" s="5"/>
      <c r="DE70" s="5"/>
      <c r="DF70" s="5"/>
      <c r="DG70" s="5"/>
      <c r="DH70" s="5"/>
      <c r="DI70" s="155"/>
      <c r="DJ70" s="5"/>
      <c r="DK70" s="5"/>
      <c r="DL70" s="155"/>
      <c r="DM70" s="5"/>
      <c r="DN70" s="5"/>
      <c r="DO70" s="155"/>
      <c r="DP70" s="5"/>
      <c r="DQ70" s="5"/>
      <c r="DR70" s="5"/>
      <c r="DS70" s="5"/>
      <c r="DT70" s="5"/>
      <c r="DU70" s="155"/>
      <c r="DV70" s="5"/>
      <c r="DW70" s="5"/>
      <c r="DX70" s="5"/>
      <c r="DY70" s="5"/>
      <c r="DZ70" s="5"/>
      <c r="EA70" s="5"/>
      <c r="EB70" s="10"/>
      <c r="EC70" s="5"/>
      <c r="ED70" s="155"/>
      <c r="EE70" s="5"/>
      <c r="EF70" s="5"/>
      <c r="EG70" s="15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155"/>
      <c r="EW70" s="5"/>
      <c r="EX70" s="5"/>
      <c r="EY70" s="5"/>
      <c r="EZ70" s="5"/>
      <c r="FA70" s="5"/>
      <c r="FB70" s="155"/>
      <c r="FC70" s="5"/>
      <c r="FD70" s="5"/>
      <c r="FE70" s="5"/>
      <c r="FF70" s="5"/>
      <c r="FG70" s="5"/>
      <c r="FH70" s="155"/>
      <c r="FI70" s="5"/>
      <c r="FJ70" s="5"/>
      <c r="FK70" s="155"/>
      <c r="FL70" s="5"/>
      <c r="FM70" s="5"/>
      <c r="FN70" s="155"/>
      <c r="FO70" s="5"/>
      <c r="FP70" s="5"/>
      <c r="FQ70" s="155">
        <v>2.3</v>
      </c>
      <c r="FR70" s="5">
        <v>5</v>
      </c>
      <c r="FS70" s="5"/>
      <c r="FT70" s="155"/>
      <c r="FU70" s="5"/>
      <c r="FV70" s="5"/>
      <c r="FW70" s="5"/>
      <c r="FX70" s="5"/>
      <c r="FY70" s="5"/>
      <c r="FZ70" s="5"/>
      <c r="GA70" s="45"/>
      <c r="GB70" s="5"/>
    </row>
    <row r="71" spans="1:184" ht="21" customHeight="1">
      <c r="A71" s="15">
        <v>56</v>
      </c>
      <c r="B71" s="204" t="s">
        <v>197</v>
      </c>
      <c r="C71" s="17" t="s">
        <v>198</v>
      </c>
      <c r="D71" s="301" t="s">
        <v>117</v>
      </c>
      <c r="E71" s="42">
        <v>214</v>
      </c>
      <c r="F71" s="5">
        <v>2599</v>
      </c>
      <c r="G71" s="5"/>
      <c r="H71" s="266">
        <f t="shared" si="0"/>
        <v>2599</v>
      </c>
      <c r="I71" s="64">
        <f t="shared" si="1"/>
        <v>0</v>
      </c>
      <c r="J71" s="8">
        <f t="shared" si="2"/>
        <v>773.5</v>
      </c>
      <c r="K71" s="262">
        <f t="shared" si="3"/>
        <v>773.5</v>
      </c>
      <c r="L71" s="8">
        <f t="shared" si="4"/>
        <v>3710</v>
      </c>
      <c r="M71" s="8">
        <f t="shared" si="5"/>
        <v>4823</v>
      </c>
      <c r="N71" s="187">
        <f t="shared" si="6"/>
        <v>337.5</v>
      </c>
      <c r="O71" s="8">
        <f t="shared" si="7"/>
        <v>72225</v>
      </c>
      <c r="P71" s="73"/>
      <c r="Q71" s="73"/>
      <c r="R71" s="293"/>
      <c r="S71" s="14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155"/>
      <c r="BB71" s="5"/>
      <c r="BC71" s="5"/>
      <c r="BD71" s="5"/>
      <c r="BE71" s="5"/>
      <c r="BF71" s="5"/>
      <c r="BG71" s="5"/>
      <c r="BH71" s="5"/>
      <c r="BI71" s="5"/>
      <c r="BJ71" s="155"/>
      <c r="BK71" s="5"/>
      <c r="BL71" s="5"/>
      <c r="BM71" s="5"/>
      <c r="BN71" s="5"/>
      <c r="BO71" s="5"/>
      <c r="BP71" s="155"/>
      <c r="BQ71" s="5"/>
      <c r="BR71" s="5"/>
      <c r="BS71" s="5"/>
      <c r="BT71" s="5"/>
      <c r="BU71" s="5"/>
      <c r="BV71" s="5"/>
      <c r="BW71" s="5"/>
      <c r="BX71" s="5"/>
      <c r="BY71" s="155"/>
      <c r="BZ71" s="5"/>
      <c r="CA71" s="5"/>
      <c r="CB71" s="155"/>
      <c r="CC71" s="5"/>
      <c r="CD71" s="5"/>
      <c r="CE71" s="155">
        <f>128+586</f>
        <v>714</v>
      </c>
      <c r="CF71" s="5">
        <v>2400</v>
      </c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155"/>
      <c r="CR71" s="5">
        <v>10</v>
      </c>
      <c r="CS71" s="5"/>
      <c r="CT71" s="155"/>
      <c r="CU71" s="5"/>
      <c r="CV71" s="5"/>
      <c r="CW71" s="155">
        <v>59.5</v>
      </c>
      <c r="CX71" s="5">
        <v>1300</v>
      </c>
      <c r="CY71" s="5"/>
      <c r="CZ71" s="155"/>
      <c r="DA71" s="5"/>
      <c r="DB71" s="5"/>
      <c r="DC71" s="5"/>
      <c r="DD71" s="5"/>
      <c r="DE71" s="5"/>
      <c r="DF71" s="5"/>
      <c r="DG71" s="5"/>
      <c r="DH71" s="5"/>
      <c r="DI71" s="155"/>
      <c r="DJ71" s="5"/>
      <c r="DK71" s="5"/>
      <c r="DL71" s="155"/>
      <c r="DM71" s="5"/>
      <c r="DN71" s="5"/>
      <c r="DO71" s="155"/>
      <c r="DP71" s="5"/>
      <c r="DQ71" s="5"/>
      <c r="DR71" s="5"/>
      <c r="DS71" s="5"/>
      <c r="DT71" s="5"/>
      <c r="DU71" s="155"/>
      <c r="DV71" s="5"/>
      <c r="DW71" s="5"/>
      <c r="DX71" s="5"/>
      <c r="DY71" s="5"/>
      <c r="DZ71" s="5"/>
      <c r="EA71" s="5"/>
      <c r="EB71" s="10"/>
      <c r="EC71" s="5"/>
      <c r="ED71" s="155"/>
      <c r="EE71" s="5"/>
      <c r="EF71" s="5"/>
      <c r="EG71" s="15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155"/>
      <c r="EW71" s="5"/>
      <c r="EX71" s="5"/>
      <c r="EY71" s="5"/>
      <c r="EZ71" s="5"/>
      <c r="FA71" s="5"/>
      <c r="FB71" s="155"/>
      <c r="FC71" s="5"/>
      <c r="FD71" s="5"/>
      <c r="FE71" s="5"/>
      <c r="FF71" s="5"/>
      <c r="FG71" s="5"/>
      <c r="FH71" s="155"/>
      <c r="FI71" s="5"/>
      <c r="FJ71" s="5"/>
      <c r="FK71" s="155"/>
      <c r="FL71" s="5"/>
      <c r="FM71" s="5"/>
      <c r="FN71" s="155"/>
      <c r="FO71" s="5"/>
      <c r="FP71" s="5"/>
      <c r="FQ71" s="155"/>
      <c r="FR71" s="5"/>
      <c r="FS71" s="5"/>
      <c r="FT71" s="155"/>
      <c r="FU71" s="5"/>
      <c r="FV71" s="5"/>
      <c r="FW71" s="5"/>
      <c r="FX71" s="5"/>
      <c r="FY71" s="5"/>
      <c r="FZ71" s="5"/>
      <c r="GA71" s="45"/>
      <c r="GB71" s="5"/>
    </row>
    <row r="72" spans="1:184" ht="21" customHeight="1">
      <c r="A72" s="15">
        <v>57</v>
      </c>
      <c r="B72" s="204" t="s">
        <v>199</v>
      </c>
      <c r="C72" s="17" t="s">
        <v>200</v>
      </c>
      <c r="D72" s="301" t="s">
        <v>117</v>
      </c>
      <c r="E72" s="42">
        <v>64.2</v>
      </c>
      <c r="F72" s="5">
        <v>6200</v>
      </c>
      <c r="G72" s="5"/>
      <c r="H72" s="266">
        <f t="shared" si="0"/>
        <v>6200</v>
      </c>
      <c r="I72" s="64">
        <f t="shared" si="1"/>
        <v>0</v>
      </c>
      <c r="J72" s="8">
        <f t="shared" si="2"/>
        <v>0</v>
      </c>
      <c r="K72" s="262">
        <f t="shared" si="3"/>
        <v>0</v>
      </c>
      <c r="L72" s="8">
        <f t="shared" si="4"/>
        <v>7000</v>
      </c>
      <c r="M72" s="8">
        <f t="shared" si="5"/>
        <v>9100</v>
      </c>
      <c r="N72" s="187">
        <f t="shared" si="6"/>
        <v>800</v>
      </c>
      <c r="O72" s="8">
        <f t="shared" si="7"/>
        <v>51360</v>
      </c>
      <c r="P72" s="14"/>
      <c r="Q72" s="14"/>
      <c r="R72" s="290"/>
      <c r="S72" s="14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155"/>
      <c r="BB72" s="5"/>
      <c r="BC72" s="5"/>
      <c r="BD72" s="5"/>
      <c r="BE72" s="5">
        <v>5000</v>
      </c>
      <c r="BF72" s="5"/>
      <c r="BG72" s="5"/>
      <c r="BH72" s="5"/>
      <c r="BI72" s="5"/>
      <c r="BJ72" s="155"/>
      <c r="BK72" s="5"/>
      <c r="BL72" s="5"/>
      <c r="BM72" s="5"/>
      <c r="BN72" s="5"/>
      <c r="BO72" s="5"/>
      <c r="BP72" s="155"/>
      <c r="BQ72" s="5"/>
      <c r="BR72" s="5"/>
      <c r="BS72" s="5"/>
      <c r="BT72" s="5"/>
      <c r="BU72" s="5"/>
      <c r="BV72" s="5"/>
      <c r="BW72" s="5"/>
      <c r="BX72" s="5"/>
      <c r="BY72" s="155"/>
      <c r="BZ72" s="5"/>
      <c r="CA72" s="5"/>
      <c r="CB72" s="155"/>
      <c r="CC72" s="5"/>
      <c r="CD72" s="5"/>
      <c r="CE72" s="15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155"/>
      <c r="CR72" s="5"/>
      <c r="CS72" s="5"/>
      <c r="CT72" s="155"/>
      <c r="CU72" s="5"/>
      <c r="CV72" s="5"/>
      <c r="CW72" s="155"/>
      <c r="CX72" s="5">
        <v>1000</v>
      </c>
      <c r="CY72" s="5"/>
      <c r="CZ72" s="155"/>
      <c r="DA72" s="5"/>
      <c r="DB72" s="5"/>
      <c r="DC72" s="5"/>
      <c r="DD72" s="5"/>
      <c r="DE72" s="5"/>
      <c r="DF72" s="5"/>
      <c r="DG72" s="5">
        <v>1000</v>
      </c>
      <c r="DH72" s="5"/>
      <c r="DI72" s="155"/>
      <c r="DJ72" s="5"/>
      <c r="DK72" s="5"/>
      <c r="DL72" s="155"/>
      <c r="DM72" s="5"/>
      <c r="DN72" s="5"/>
      <c r="DO72" s="155"/>
      <c r="DP72" s="5"/>
      <c r="DQ72" s="5"/>
      <c r="DR72" s="5"/>
      <c r="DS72" s="5"/>
      <c r="DT72" s="5"/>
      <c r="DU72" s="155"/>
      <c r="DV72" s="5"/>
      <c r="DW72" s="5"/>
      <c r="DX72" s="5"/>
      <c r="DY72" s="5"/>
      <c r="DZ72" s="5"/>
      <c r="EA72" s="5"/>
      <c r="EB72" s="10"/>
      <c r="EC72" s="5"/>
      <c r="ED72" s="155"/>
      <c r="EE72" s="5"/>
      <c r="EF72" s="5"/>
      <c r="EG72" s="15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155"/>
      <c r="EW72" s="5"/>
      <c r="EX72" s="5"/>
      <c r="EY72" s="5"/>
      <c r="EZ72" s="5"/>
      <c r="FA72" s="5"/>
      <c r="FB72" s="155"/>
      <c r="FC72" s="5"/>
      <c r="FD72" s="5"/>
      <c r="FE72" s="5"/>
      <c r="FF72" s="5"/>
      <c r="FG72" s="5"/>
      <c r="FH72" s="155"/>
      <c r="FI72" s="5"/>
      <c r="FJ72" s="5"/>
      <c r="FK72" s="155"/>
      <c r="FL72" s="5"/>
      <c r="FM72" s="5"/>
      <c r="FN72" s="155"/>
      <c r="FO72" s="5"/>
      <c r="FP72" s="5"/>
      <c r="FQ72" s="155"/>
      <c r="FR72" s="5"/>
      <c r="FS72" s="5"/>
      <c r="FT72" s="155"/>
      <c r="FU72" s="5"/>
      <c r="FV72" s="5"/>
      <c r="FW72" s="5"/>
      <c r="FX72" s="5"/>
      <c r="FY72" s="5"/>
      <c r="FZ72" s="5"/>
      <c r="GA72" s="45"/>
      <c r="GB72" s="155" t="s">
        <v>1962</v>
      </c>
    </row>
    <row r="73" spans="1:184" ht="21" customHeight="1">
      <c r="A73" s="15">
        <v>58</v>
      </c>
      <c r="B73" s="301" t="s">
        <v>201</v>
      </c>
      <c r="C73" s="17" t="s">
        <v>202</v>
      </c>
      <c r="D73" s="301" t="s">
        <v>73</v>
      </c>
      <c r="E73" s="42">
        <v>800</v>
      </c>
      <c r="F73" s="5"/>
      <c r="G73" s="5"/>
      <c r="H73" s="266">
        <f t="shared" si="0"/>
        <v>0</v>
      </c>
      <c r="I73" s="64">
        <f aca="true" t="shared" si="8" ref="I73:I136">P73+S73+V73+AB73+Y73+AE73+AH73+AK73+AN73+AQ73+AT73+AW73+AZ73+BC73+BF73+BI73+BL73+BO73+BR73+BU73+BX73+CA73+CD73+CG73+CJ73+CM73+CP73+CS73+CV73+CY73+DB73+DE73+DH73+DK73+DN73+DQ73+DT73+DW73+DZ73+EC73+EF73+EI73+EL73+EO73+ER73+EU73+EX73+FA73+FD73+FG73+FJ73+FM73+FP73+FS73+FV73+FY73</f>
        <v>0</v>
      </c>
      <c r="J73" s="8">
        <f aca="true" t="shared" si="9" ref="J73:J136">Q73+T73+W73+Z73+AC73+AF73+AI73+AL73+AO73+AR73+AU73+AX73+BA73+BD73+BG73+BJ73+BM73+BP73+BS73+BV73+BY73+CB73+CE73+CH73+CK73+CN73+CQ73+CT73+CW73+CZ73+DC73+DF73+DI73+DL73+DO73+DR73+DU73+DX73+EA73+ED73+EG73+EJ73+EM73+EP73+ES73+EV73+EY73+FB73+FE73+FH73+FK73+FN73+FQ73+FT73+FW73+FZ73</f>
        <v>0</v>
      </c>
      <c r="K73" s="262">
        <f aca="true" t="shared" si="10" ref="K73:K136">I73+J73</f>
        <v>0</v>
      </c>
      <c r="L73" s="8">
        <f aca="true" t="shared" si="11" ref="L73:L136">R73+U73+X73+AA73+AD73+AG73+AJ73+AM73+AP73+AS73+AV73+AY73+BB73+BE73+BH73+BK73+BN73+BQ73+BT73+BZ73+CC73+CF73+CI73+CL73+CR73+CU73+CX73+DA73+DD73+DJ73+DM73+DP73+DS73+DV73+DY73+EB73+EE73+EH73+EK73+EN73+EQ73+ET73+EW73+EZ73+FC73+FF73+FI73+FL73+FO73+FR73+FU73+FX73+GA73+BW73+CO73+DG73</f>
        <v>0</v>
      </c>
      <c r="M73" s="8">
        <f aca="true" t="shared" si="12" ref="M73:M136">+L73*1.3</f>
        <v>0</v>
      </c>
      <c r="N73" s="187">
        <f aca="true" t="shared" si="13" ref="N73:N136">+L73-K73-H73</f>
        <v>0</v>
      </c>
      <c r="O73" s="8">
        <f aca="true" t="shared" si="14" ref="O73:O136">E73*N73</f>
        <v>0</v>
      </c>
      <c r="P73" s="14"/>
      <c r="Q73" s="14"/>
      <c r="R73" s="290"/>
      <c r="S73" s="14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155"/>
      <c r="BB73" s="5"/>
      <c r="BC73" s="5"/>
      <c r="BD73" s="5"/>
      <c r="BE73" s="5"/>
      <c r="BF73" s="5"/>
      <c r="BG73" s="5"/>
      <c r="BH73" s="5"/>
      <c r="BI73" s="5"/>
      <c r="BJ73" s="155"/>
      <c r="BK73" s="5"/>
      <c r="BL73" s="5"/>
      <c r="BM73" s="5"/>
      <c r="BN73" s="5"/>
      <c r="BO73" s="5"/>
      <c r="BP73" s="155"/>
      <c r="BQ73" s="5"/>
      <c r="BR73" s="5"/>
      <c r="BS73" s="5"/>
      <c r="BT73" s="5"/>
      <c r="BU73" s="5"/>
      <c r="BV73" s="5"/>
      <c r="BW73" s="5"/>
      <c r="BX73" s="5"/>
      <c r="BY73" s="155"/>
      <c r="BZ73" s="5"/>
      <c r="CA73" s="5"/>
      <c r="CB73" s="155"/>
      <c r="CC73" s="5"/>
      <c r="CD73" s="5"/>
      <c r="CE73" s="15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155"/>
      <c r="CR73" s="5"/>
      <c r="CS73" s="5"/>
      <c r="CT73" s="155"/>
      <c r="CU73" s="5"/>
      <c r="CV73" s="5"/>
      <c r="CW73" s="155"/>
      <c r="CX73" s="5"/>
      <c r="CY73" s="5"/>
      <c r="CZ73" s="155"/>
      <c r="DA73" s="5"/>
      <c r="DB73" s="5"/>
      <c r="DC73" s="5"/>
      <c r="DD73" s="5"/>
      <c r="DE73" s="5"/>
      <c r="DF73" s="5"/>
      <c r="DG73" s="5"/>
      <c r="DH73" s="5"/>
      <c r="DI73" s="155"/>
      <c r="DJ73" s="5"/>
      <c r="DK73" s="5"/>
      <c r="DL73" s="155"/>
      <c r="DM73" s="5"/>
      <c r="DN73" s="5"/>
      <c r="DO73" s="155"/>
      <c r="DP73" s="5"/>
      <c r="DQ73" s="5"/>
      <c r="DR73" s="5"/>
      <c r="DS73" s="5"/>
      <c r="DT73" s="5"/>
      <c r="DU73" s="155"/>
      <c r="DV73" s="5"/>
      <c r="DW73" s="5"/>
      <c r="DX73" s="5"/>
      <c r="DY73" s="5"/>
      <c r="DZ73" s="5"/>
      <c r="EA73" s="5"/>
      <c r="EB73" s="10"/>
      <c r="EC73" s="5"/>
      <c r="ED73" s="155"/>
      <c r="EE73" s="5"/>
      <c r="EF73" s="5"/>
      <c r="EG73" s="15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155"/>
      <c r="EW73" s="5"/>
      <c r="EX73" s="5"/>
      <c r="EY73" s="5"/>
      <c r="EZ73" s="5"/>
      <c r="FA73" s="5"/>
      <c r="FB73" s="155"/>
      <c r="FC73" s="5"/>
      <c r="FD73" s="5"/>
      <c r="FE73" s="5"/>
      <c r="FF73" s="5"/>
      <c r="FG73" s="5"/>
      <c r="FH73" s="155"/>
      <c r="FI73" s="5"/>
      <c r="FJ73" s="5"/>
      <c r="FK73" s="155"/>
      <c r="FL73" s="5"/>
      <c r="FM73" s="5"/>
      <c r="FN73" s="155"/>
      <c r="FO73" s="5"/>
      <c r="FP73" s="5"/>
      <c r="FQ73" s="155"/>
      <c r="FR73" s="5"/>
      <c r="FS73" s="5"/>
      <c r="FT73" s="155"/>
      <c r="FU73" s="5"/>
      <c r="FV73" s="5"/>
      <c r="FW73" s="5"/>
      <c r="FX73" s="5"/>
      <c r="FY73" s="5"/>
      <c r="FZ73" s="5"/>
      <c r="GA73" s="45"/>
      <c r="GB73" s="5"/>
    </row>
    <row r="74" spans="1:184" ht="21" customHeight="1">
      <c r="A74" s="15">
        <v>59</v>
      </c>
      <c r="B74" s="301" t="s">
        <v>1803</v>
      </c>
      <c r="C74" s="203" t="s">
        <v>1584</v>
      </c>
      <c r="D74" s="301" t="s">
        <v>73</v>
      </c>
      <c r="E74" s="42">
        <v>1500</v>
      </c>
      <c r="F74" s="5"/>
      <c r="G74" s="5"/>
      <c r="H74" s="266">
        <f t="shared" si="0"/>
        <v>0</v>
      </c>
      <c r="I74" s="64">
        <f t="shared" si="8"/>
        <v>0</v>
      </c>
      <c r="J74" s="8">
        <f t="shared" si="9"/>
        <v>0</v>
      </c>
      <c r="K74" s="262">
        <f t="shared" si="10"/>
        <v>0</v>
      </c>
      <c r="L74" s="8">
        <f t="shared" si="11"/>
        <v>20</v>
      </c>
      <c r="M74" s="8">
        <f t="shared" si="12"/>
        <v>26</v>
      </c>
      <c r="N74" s="187">
        <f t="shared" si="13"/>
        <v>20</v>
      </c>
      <c r="O74" s="8">
        <f t="shared" si="14"/>
        <v>30000</v>
      </c>
      <c r="P74" s="14"/>
      <c r="Q74" s="14"/>
      <c r="R74" s="290"/>
      <c r="S74" s="14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155"/>
      <c r="BB74" s="5"/>
      <c r="BC74" s="5"/>
      <c r="BD74" s="5"/>
      <c r="BE74" s="5"/>
      <c r="BF74" s="5"/>
      <c r="BG74" s="5"/>
      <c r="BH74" s="5"/>
      <c r="BI74" s="5"/>
      <c r="BJ74" s="155"/>
      <c r="BK74" s="5">
        <v>20</v>
      </c>
      <c r="BL74" s="5"/>
      <c r="BM74" s="5"/>
      <c r="BN74" s="5"/>
      <c r="BO74" s="5"/>
      <c r="BP74" s="155"/>
      <c r="BQ74" s="5"/>
      <c r="BR74" s="5"/>
      <c r="BS74" s="5"/>
      <c r="BT74" s="5"/>
      <c r="BU74" s="5"/>
      <c r="BV74" s="5"/>
      <c r="BW74" s="5"/>
      <c r="BX74" s="5"/>
      <c r="BY74" s="155"/>
      <c r="BZ74" s="5"/>
      <c r="CA74" s="5"/>
      <c r="CB74" s="155"/>
      <c r="CC74" s="5"/>
      <c r="CD74" s="5"/>
      <c r="CE74" s="15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155"/>
      <c r="CR74" s="5"/>
      <c r="CS74" s="5"/>
      <c r="CT74" s="155"/>
      <c r="CU74" s="5"/>
      <c r="CV74" s="5"/>
      <c r="CW74" s="155"/>
      <c r="CX74" s="5"/>
      <c r="CY74" s="5"/>
      <c r="CZ74" s="155"/>
      <c r="DA74" s="5"/>
      <c r="DB74" s="5"/>
      <c r="DC74" s="5"/>
      <c r="DD74" s="5"/>
      <c r="DE74" s="5"/>
      <c r="DF74" s="5"/>
      <c r="DG74" s="5"/>
      <c r="DH74" s="5"/>
      <c r="DI74" s="155"/>
      <c r="DJ74" s="5"/>
      <c r="DK74" s="5"/>
      <c r="DL74" s="155"/>
      <c r="DM74" s="5"/>
      <c r="DN74" s="5"/>
      <c r="DO74" s="155"/>
      <c r="DP74" s="5"/>
      <c r="DQ74" s="5"/>
      <c r="DR74" s="5"/>
      <c r="DS74" s="5"/>
      <c r="DT74" s="5"/>
      <c r="DU74" s="155"/>
      <c r="DV74" s="5"/>
      <c r="DW74" s="5"/>
      <c r="DX74" s="5"/>
      <c r="DY74" s="5"/>
      <c r="DZ74" s="5"/>
      <c r="EA74" s="5"/>
      <c r="EB74" s="10"/>
      <c r="EC74" s="5"/>
      <c r="ED74" s="155"/>
      <c r="EE74" s="5"/>
      <c r="EF74" s="5"/>
      <c r="EG74" s="15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155"/>
      <c r="EW74" s="5"/>
      <c r="EX74" s="5"/>
      <c r="EY74" s="5"/>
      <c r="EZ74" s="5"/>
      <c r="FA74" s="5"/>
      <c r="FB74" s="155"/>
      <c r="FC74" s="5"/>
      <c r="FD74" s="5"/>
      <c r="FE74" s="5"/>
      <c r="FF74" s="5"/>
      <c r="FG74" s="5"/>
      <c r="FH74" s="155"/>
      <c r="FI74" s="5"/>
      <c r="FJ74" s="5"/>
      <c r="FK74" s="155"/>
      <c r="FL74" s="5"/>
      <c r="FM74" s="5"/>
      <c r="FN74" s="155"/>
      <c r="FO74" s="5"/>
      <c r="FP74" s="5"/>
      <c r="FQ74" s="155"/>
      <c r="FR74" s="5"/>
      <c r="FS74" s="5"/>
      <c r="FT74" s="155"/>
      <c r="FU74" s="5"/>
      <c r="FV74" s="5"/>
      <c r="FW74" s="5"/>
      <c r="FX74" s="5"/>
      <c r="FY74" s="5"/>
      <c r="FZ74" s="5"/>
      <c r="GA74" s="45"/>
      <c r="GB74" s="155" t="s">
        <v>1963</v>
      </c>
    </row>
    <row r="75" spans="1:184" ht="21" customHeight="1">
      <c r="A75" s="15">
        <v>60</v>
      </c>
      <c r="B75" s="301" t="s">
        <v>1804</v>
      </c>
      <c r="C75" s="203" t="s">
        <v>1585</v>
      </c>
      <c r="D75" s="301" t="s">
        <v>73</v>
      </c>
      <c r="E75" s="42">
        <v>1500</v>
      </c>
      <c r="F75" s="5"/>
      <c r="G75" s="5"/>
      <c r="H75" s="266">
        <f t="shared" si="0"/>
        <v>0</v>
      </c>
      <c r="I75" s="64">
        <f t="shared" si="8"/>
        <v>0</v>
      </c>
      <c r="J75" s="8">
        <f t="shared" si="9"/>
        <v>0</v>
      </c>
      <c r="K75" s="262">
        <f t="shared" si="10"/>
        <v>0</v>
      </c>
      <c r="L75" s="8">
        <f t="shared" si="11"/>
        <v>50</v>
      </c>
      <c r="M75" s="8">
        <f t="shared" si="12"/>
        <v>65</v>
      </c>
      <c r="N75" s="187">
        <f t="shared" si="13"/>
        <v>50</v>
      </c>
      <c r="O75" s="8">
        <f t="shared" si="14"/>
        <v>75000</v>
      </c>
      <c r="P75" s="14"/>
      <c r="Q75" s="14"/>
      <c r="R75" s="290"/>
      <c r="S75" s="14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155"/>
      <c r="BB75" s="5"/>
      <c r="BC75" s="5"/>
      <c r="BD75" s="5"/>
      <c r="BE75" s="5"/>
      <c r="BF75" s="5"/>
      <c r="BG75" s="5"/>
      <c r="BH75" s="5"/>
      <c r="BI75" s="5"/>
      <c r="BJ75" s="155"/>
      <c r="BK75" s="5">
        <v>50</v>
      </c>
      <c r="BL75" s="5"/>
      <c r="BM75" s="5"/>
      <c r="BN75" s="5"/>
      <c r="BO75" s="5"/>
      <c r="BP75" s="155"/>
      <c r="BQ75" s="5"/>
      <c r="BR75" s="5"/>
      <c r="BS75" s="5"/>
      <c r="BT75" s="5"/>
      <c r="BU75" s="5"/>
      <c r="BV75" s="5"/>
      <c r="BW75" s="5"/>
      <c r="BX75" s="5"/>
      <c r="BY75" s="155"/>
      <c r="BZ75" s="5"/>
      <c r="CA75" s="5"/>
      <c r="CB75" s="155"/>
      <c r="CC75" s="5"/>
      <c r="CD75" s="5"/>
      <c r="CE75" s="15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155"/>
      <c r="CR75" s="5"/>
      <c r="CS75" s="5"/>
      <c r="CT75" s="155"/>
      <c r="CU75" s="5"/>
      <c r="CV75" s="5"/>
      <c r="CW75" s="155"/>
      <c r="CX75" s="5"/>
      <c r="CY75" s="5"/>
      <c r="CZ75" s="155"/>
      <c r="DA75" s="5"/>
      <c r="DB75" s="5"/>
      <c r="DC75" s="5"/>
      <c r="DD75" s="5"/>
      <c r="DE75" s="5"/>
      <c r="DF75" s="5"/>
      <c r="DG75" s="5"/>
      <c r="DH75" s="5"/>
      <c r="DI75" s="155"/>
      <c r="DJ75" s="5"/>
      <c r="DK75" s="5"/>
      <c r="DL75" s="155"/>
      <c r="DM75" s="5"/>
      <c r="DN75" s="5"/>
      <c r="DO75" s="155"/>
      <c r="DP75" s="5"/>
      <c r="DQ75" s="5"/>
      <c r="DR75" s="5"/>
      <c r="DS75" s="5"/>
      <c r="DT75" s="5"/>
      <c r="DU75" s="155"/>
      <c r="DV75" s="5"/>
      <c r="DW75" s="5"/>
      <c r="DX75" s="5"/>
      <c r="DY75" s="5"/>
      <c r="DZ75" s="5"/>
      <c r="EA75" s="5"/>
      <c r="EB75" s="10"/>
      <c r="EC75" s="5"/>
      <c r="ED75" s="155"/>
      <c r="EE75" s="5"/>
      <c r="EF75" s="5"/>
      <c r="EG75" s="15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155"/>
      <c r="EW75" s="5"/>
      <c r="EX75" s="5"/>
      <c r="EY75" s="5"/>
      <c r="EZ75" s="5"/>
      <c r="FA75" s="5"/>
      <c r="FB75" s="155"/>
      <c r="FC75" s="5"/>
      <c r="FD75" s="5"/>
      <c r="FE75" s="5"/>
      <c r="FF75" s="5"/>
      <c r="FG75" s="5"/>
      <c r="FH75" s="155"/>
      <c r="FI75" s="5"/>
      <c r="FJ75" s="5"/>
      <c r="FK75" s="155"/>
      <c r="FL75" s="5"/>
      <c r="FM75" s="5"/>
      <c r="FN75" s="155"/>
      <c r="FO75" s="5"/>
      <c r="FP75" s="5"/>
      <c r="FQ75" s="155"/>
      <c r="FR75" s="5"/>
      <c r="FS75" s="5"/>
      <c r="FT75" s="155"/>
      <c r="FU75" s="5"/>
      <c r="FV75" s="5"/>
      <c r="FW75" s="5"/>
      <c r="FX75" s="5"/>
      <c r="FY75" s="5"/>
      <c r="FZ75" s="5"/>
      <c r="GA75" s="45"/>
      <c r="GB75" s="155" t="s">
        <v>1964</v>
      </c>
    </row>
    <row r="76" spans="1:184" ht="21" customHeight="1">
      <c r="A76" s="15">
        <v>61</v>
      </c>
      <c r="B76" s="206" t="s">
        <v>203</v>
      </c>
      <c r="C76" s="57" t="s">
        <v>204</v>
      </c>
      <c r="D76" s="301" t="s">
        <v>205</v>
      </c>
      <c r="E76" s="42">
        <v>481.5</v>
      </c>
      <c r="F76" s="5"/>
      <c r="G76" s="5"/>
      <c r="H76" s="266">
        <f t="shared" si="0"/>
        <v>0</v>
      </c>
      <c r="I76" s="64">
        <f t="shared" si="8"/>
        <v>0</v>
      </c>
      <c r="J76" s="8">
        <f t="shared" si="9"/>
        <v>0</v>
      </c>
      <c r="K76" s="262">
        <f t="shared" si="10"/>
        <v>0</v>
      </c>
      <c r="L76" s="8">
        <f t="shared" si="11"/>
        <v>24</v>
      </c>
      <c r="M76" s="8">
        <f t="shared" si="12"/>
        <v>31.200000000000003</v>
      </c>
      <c r="N76" s="187">
        <f t="shared" si="13"/>
        <v>24</v>
      </c>
      <c r="O76" s="8">
        <f t="shared" si="14"/>
        <v>11556</v>
      </c>
      <c r="P76" s="74"/>
      <c r="Q76" s="74"/>
      <c r="R76" s="294">
        <v>15</v>
      </c>
      <c r="S76" s="14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155"/>
      <c r="BB76" s="5"/>
      <c r="BC76" s="5"/>
      <c r="BD76" s="5"/>
      <c r="BE76" s="5"/>
      <c r="BF76" s="5"/>
      <c r="BG76" s="5"/>
      <c r="BH76" s="5"/>
      <c r="BI76" s="5"/>
      <c r="BJ76" s="155"/>
      <c r="BK76" s="5"/>
      <c r="BL76" s="5"/>
      <c r="BM76" s="5"/>
      <c r="BN76" s="5"/>
      <c r="BO76" s="5"/>
      <c r="BP76" s="155"/>
      <c r="BQ76" s="5"/>
      <c r="BR76" s="5"/>
      <c r="BS76" s="5"/>
      <c r="BT76" s="5"/>
      <c r="BU76" s="5"/>
      <c r="BV76" s="5"/>
      <c r="BW76" s="5"/>
      <c r="BX76" s="5"/>
      <c r="BY76" s="155"/>
      <c r="BZ76" s="5"/>
      <c r="CA76" s="5"/>
      <c r="CB76" s="155"/>
      <c r="CC76" s="5"/>
      <c r="CD76" s="5"/>
      <c r="CE76" s="15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155"/>
      <c r="CR76" s="5"/>
      <c r="CS76" s="5"/>
      <c r="CT76" s="155"/>
      <c r="CU76" s="39">
        <v>4</v>
      </c>
      <c r="CV76" s="5"/>
      <c r="CW76" s="155"/>
      <c r="CX76" s="5"/>
      <c r="CY76" s="5"/>
      <c r="CZ76" s="155"/>
      <c r="DA76" s="5"/>
      <c r="DB76" s="5"/>
      <c r="DC76" s="5"/>
      <c r="DD76" s="5"/>
      <c r="DE76" s="5"/>
      <c r="DF76" s="5"/>
      <c r="DG76" s="5"/>
      <c r="DH76" s="5"/>
      <c r="DI76" s="155"/>
      <c r="DJ76" s="5"/>
      <c r="DK76" s="5"/>
      <c r="DL76" s="155"/>
      <c r="DM76" s="5">
        <v>5</v>
      </c>
      <c r="DN76" s="5"/>
      <c r="DO76" s="155"/>
      <c r="DP76" s="5"/>
      <c r="DQ76" s="5"/>
      <c r="DR76" s="5"/>
      <c r="DS76" s="5"/>
      <c r="DT76" s="5"/>
      <c r="DU76" s="155"/>
      <c r="DV76" s="5"/>
      <c r="DW76" s="5"/>
      <c r="DX76" s="5"/>
      <c r="DY76" s="5"/>
      <c r="DZ76" s="5"/>
      <c r="EA76" s="5"/>
      <c r="EB76" s="10"/>
      <c r="EC76" s="5"/>
      <c r="ED76" s="155"/>
      <c r="EE76" s="5"/>
      <c r="EF76" s="5"/>
      <c r="EG76" s="15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155"/>
      <c r="EW76" s="5"/>
      <c r="EX76" s="5"/>
      <c r="EY76" s="5"/>
      <c r="EZ76" s="5"/>
      <c r="FA76" s="5"/>
      <c r="FB76" s="155"/>
      <c r="FC76" s="5"/>
      <c r="FD76" s="5"/>
      <c r="FE76" s="5"/>
      <c r="FF76" s="5"/>
      <c r="FG76" s="5"/>
      <c r="FH76" s="155"/>
      <c r="FI76" s="5"/>
      <c r="FJ76" s="5"/>
      <c r="FK76" s="155"/>
      <c r="FL76" s="5"/>
      <c r="FM76" s="5"/>
      <c r="FN76" s="155"/>
      <c r="FO76" s="5"/>
      <c r="FP76" s="5"/>
      <c r="FQ76" s="155"/>
      <c r="FR76" s="5"/>
      <c r="FS76" s="5"/>
      <c r="FT76" s="155"/>
      <c r="FU76" s="5"/>
      <c r="FV76" s="5"/>
      <c r="FW76" s="5"/>
      <c r="FX76" s="5"/>
      <c r="FY76" s="5"/>
      <c r="FZ76" s="5"/>
      <c r="GA76" s="45"/>
      <c r="GB76" s="5"/>
    </row>
    <row r="77" spans="1:184" ht="21" customHeight="1">
      <c r="A77" s="15">
        <v>62</v>
      </c>
      <c r="B77" s="206" t="s">
        <v>206</v>
      </c>
      <c r="C77" s="57" t="s">
        <v>207</v>
      </c>
      <c r="D77" s="301" t="s">
        <v>205</v>
      </c>
      <c r="E77" s="42">
        <v>240.75</v>
      </c>
      <c r="F77" s="5"/>
      <c r="G77" s="5"/>
      <c r="H77" s="266">
        <f t="shared" si="0"/>
        <v>0</v>
      </c>
      <c r="I77" s="64">
        <f t="shared" si="8"/>
        <v>0</v>
      </c>
      <c r="J77" s="8">
        <f t="shared" si="9"/>
        <v>0</v>
      </c>
      <c r="K77" s="262">
        <f t="shared" si="10"/>
        <v>0</v>
      </c>
      <c r="L77" s="8">
        <f t="shared" si="11"/>
        <v>9</v>
      </c>
      <c r="M77" s="8">
        <f t="shared" si="12"/>
        <v>11.700000000000001</v>
      </c>
      <c r="N77" s="187">
        <f t="shared" si="13"/>
        <v>9</v>
      </c>
      <c r="O77" s="8">
        <f t="shared" si="14"/>
        <v>2166.75</v>
      </c>
      <c r="P77" s="14"/>
      <c r="Q77" s="14"/>
      <c r="R77" s="290"/>
      <c r="S77" s="14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155"/>
      <c r="BB77" s="5"/>
      <c r="BC77" s="5"/>
      <c r="BD77" s="5"/>
      <c r="BE77" s="5"/>
      <c r="BF77" s="5"/>
      <c r="BG77" s="5"/>
      <c r="BH77" s="5"/>
      <c r="BI77" s="5"/>
      <c r="BJ77" s="155"/>
      <c r="BK77" s="5"/>
      <c r="BL77" s="5"/>
      <c r="BM77" s="5"/>
      <c r="BN77" s="5"/>
      <c r="BO77" s="5"/>
      <c r="BP77" s="155"/>
      <c r="BQ77" s="5"/>
      <c r="BR77" s="5"/>
      <c r="BS77" s="5"/>
      <c r="BT77" s="5"/>
      <c r="BU77" s="5"/>
      <c r="BV77" s="5"/>
      <c r="BW77" s="5"/>
      <c r="BX77" s="5"/>
      <c r="BY77" s="155"/>
      <c r="BZ77" s="5"/>
      <c r="CA77" s="5"/>
      <c r="CB77" s="155"/>
      <c r="CC77" s="5"/>
      <c r="CD77" s="5"/>
      <c r="CE77" s="15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155"/>
      <c r="CR77" s="5"/>
      <c r="CS77" s="5"/>
      <c r="CT77" s="155"/>
      <c r="CU77" s="39">
        <v>6</v>
      </c>
      <c r="CV77" s="5"/>
      <c r="CW77" s="155"/>
      <c r="CX77" s="5"/>
      <c r="CY77" s="5"/>
      <c r="CZ77" s="155"/>
      <c r="DA77" s="5"/>
      <c r="DB77" s="5"/>
      <c r="DC77" s="5"/>
      <c r="DD77" s="5"/>
      <c r="DE77" s="5"/>
      <c r="DF77" s="5"/>
      <c r="DG77" s="5"/>
      <c r="DH77" s="5"/>
      <c r="DI77" s="155"/>
      <c r="DJ77" s="5"/>
      <c r="DK77" s="5"/>
      <c r="DL77" s="155"/>
      <c r="DM77" s="5"/>
      <c r="DN77" s="5"/>
      <c r="DO77" s="155"/>
      <c r="DP77" s="5"/>
      <c r="DQ77" s="5"/>
      <c r="DR77" s="5"/>
      <c r="DS77" s="5"/>
      <c r="DT77" s="5"/>
      <c r="DU77" s="155"/>
      <c r="DV77" s="5"/>
      <c r="DW77" s="5"/>
      <c r="DX77" s="5"/>
      <c r="DY77" s="5"/>
      <c r="DZ77" s="5"/>
      <c r="EA77" s="5"/>
      <c r="EB77" s="10"/>
      <c r="EC77" s="5"/>
      <c r="ED77" s="155"/>
      <c r="EE77" s="5"/>
      <c r="EF77" s="5"/>
      <c r="EG77" s="15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155"/>
      <c r="EW77" s="5"/>
      <c r="EX77" s="5"/>
      <c r="EY77" s="5"/>
      <c r="EZ77" s="5"/>
      <c r="FA77" s="5"/>
      <c r="FB77" s="155"/>
      <c r="FC77" s="5"/>
      <c r="FD77" s="5"/>
      <c r="FE77" s="5"/>
      <c r="FF77" s="5"/>
      <c r="FG77" s="5"/>
      <c r="FH77" s="155"/>
      <c r="FI77" s="5"/>
      <c r="FJ77" s="5"/>
      <c r="FK77" s="155"/>
      <c r="FL77" s="5"/>
      <c r="FM77" s="5"/>
      <c r="FN77" s="155"/>
      <c r="FO77" s="5">
        <v>3</v>
      </c>
      <c r="FP77" s="5"/>
      <c r="FQ77" s="155"/>
      <c r="FR77" s="5"/>
      <c r="FS77" s="5"/>
      <c r="FT77" s="155"/>
      <c r="FU77" s="5"/>
      <c r="FV77" s="5"/>
      <c r="FW77" s="5"/>
      <c r="FX77" s="5"/>
      <c r="FY77" s="5"/>
      <c r="FZ77" s="5"/>
      <c r="GA77" s="45"/>
      <c r="GB77" s="5"/>
    </row>
    <row r="78" spans="1:184" ht="21" customHeight="1">
      <c r="A78" s="15">
        <v>63</v>
      </c>
      <c r="B78" s="56"/>
      <c r="C78" s="57" t="s">
        <v>1411</v>
      </c>
      <c r="D78" s="301" t="s">
        <v>205</v>
      </c>
      <c r="E78" s="42">
        <v>214</v>
      </c>
      <c r="F78" s="5"/>
      <c r="G78" s="5"/>
      <c r="H78" s="266">
        <f t="shared" si="0"/>
        <v>0</v>
      </c>
      <c r="I78" s="64">
        <f t="shared" si="8"/>
        <v>0</v>
      </c>
      <c r="J78" s="8">
        <f t="shared" si="9"/>
        <v>0</v>
      </c>
      <c r="K78" s="262">
        <f t="shared" si="10"/>
        <v>0</v>
      </c>
      <c r="L78" s="8">
        <f t="shared" si="11"/>
        <v>2037</v>
      </c>
      <c r="M78" s="8">
        <f t="shared" si="12"/>
        <v>2648.1</v>
      </c>
      <c r="N78" s="187">
        <f t="shared" si="13"/>
        <v>2037</v>
      </c>
      <c r="O78" s="8">
        <f t="shared" si="14"/>
        <v>435918</v>
      </c>
      <c r="P78" s="14"/>
      <c r="Q78" s="14"/>
      <c r="R78" s="290"/>
      <c r="S78" s="14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155"/>
      <c r="BB78" s="5"/>
      <c r="BC78" s="5"/>
      <c r="BD78" s="5"/>
      <c r="BE78" s="5"/>
      <c r="BF78" s="5"/>
      <c r="BG78" s="5"/>
      <c r="BH78" s="5"/>
      <c r="BI78" s="5"/>
      <c r="BJ78" s="155"/>
      <c r="BK78" s="5"/>
      <c r="BL78" s="5"/>
      <c r="BM78" s="5"/>
      <c r="BN78" s="5"/>
      <c r="BO78" s="5"/>
      <c r="BP78" s="155"/>
      <c r="BQ78" s="5"/>
      <c r="BR78" s="5"/>
      <c r="BS78" s="5"/>
      <c r="BT78" s="5"/>
      <c r="BU78" s="5"/>
      <c r="BV78" s="5"/>
      <c r="BW78" s="5"/>
      <c r="BX78" s="5"/>
      <c r="BY78" s="155"/>
      <c r="BZ78" s="5"/>
      <c r="CA78" s="5"/>
      <c r="CB78" s="155"/>
      <c r="CC78" s="5"/>
      <c r="CD78" s="5"/>
      <c r="CE78" s="15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155"/>
      <c r="CR78" s="5"/>
      <c r="CS78" s="5"/>
      <c r="CT78" s="155"/>
      <c r="CU78" s="39">
        <v>2037</v>
      </c>
      <c r="CV78" s="5"/>
      <c r="CW78" s="155"/>
      <c r="CX78" s="5"/>
      <c r="CY78" s="5"/>
      <c r="CZ78" s="155"/>
      <c r="DA78" s="5"/>
      <c r="DB78" s="5"/>
      <c r="DC78" s="5"/>
      <c r="DD78" s="5"/>
      <c r="DE78" s="5"/>
      <c r="DF78" s="5"/>
      <c r="DG78" s="5"/>
      <c r="DH78" s="5"/>
      <c r="DI78" s="155"/>
      <c r="DJ78" s="5"/>
      <c r="DK78" s="5"/>
      <c r="DL78" s="155"/>
      <c r="DM78" s="5"/>
      <c r="DN78" s="5"/>
      <c r="DO78" s="155"/>
      <c r="DP78" s="5"/>
      <c r="DQ78" s="5"/>
      <c r="DR78" s="5"/>
      <c r="DS78" s="5"/>
      <c r="DT78" s="5"/>
      <c r="DU78" s="155"/>
      <c r="DV78" s="5"/>
      <c r="DW78" s="5"/>
      <c r="DX78" s="5"/>
      <c r="DY78" s="5"/>
      <c r="DZ78" s="5"/>
      <c r="EA78" s="5"/>
      <c r="EB78" s="10"/>
      <c r="EC78" s="5"/>
      <c r="ED78" s="155"/>
      <c r="EE78" s="5"/>
      <c r="EF78" s="5"/>
      <c r="EG78" s="15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155"/>
      <c r="EW78" s="5"/>
      <c r="EX78" s="5"/>
      <c r="EY78" s="5"/>
      <c r="EZ78" s="5"/>
      <c r="FA78" s="5"/>
      <c r="FB78" s="155"/>
      <c r="FC78" s="5"/>
      <c r="FD78" s="5"/>
      <c r="FE78" s="5"/>
      <c r="FF78" s="5"/>
      <c r="FG78" s="5"/>
      <c r="FH78" s="155"/>
      <c r="FI78" s="5"/>
      <c r="FJ78" s="5"/>
      <c r="FK78" s="155"/>
      <c r="FL78" s="5"/>
      <c r="FM78" s="5"/>
      <c r="FN78" s="155"/>
      <c r="FO78" s="5"/>
      <c r="FP78" s="5"/>
      <c r="FQ78" s="155"/>
      <c r="FR78" s="5"/>
      <c r="FS78" s="5"/>
      <c r="FT78" s="155"/>
      <c r="FU78" s="5"/>
      <c r="FV78" s="5"/>
      <c r="FW78" s="5"/>
      <c r="FX78" s="5"/>
      <c r="FY78" s="5"/>
      <c r="FZ78" s="5"/>
      <c r="GA78" s="45"/>
      <c r="GB78" s="5"/>
    </row>
    <row r="79" spans="1:184" ht="21" customHeight="1">
      <c r="A79" s="15">
        <v>64</v>
      </c>
      <c r="B79" s="206"/>
      <c r="C79" s="57" t="s">
        <v>1876</v>
      </c>
      <c r="D79" s="301" t="s">
        <v>113</v>
      </c>
      <c r="E79" s="42">
        <v>24000</v>
      </c>
      <c r="F79" s="5"/>
      <c r="G79" s="5"/>
      <c r="H79" s="266">
        <f t="shared" si="0"/>
        <v>0</v>
      </c>
      <c r="I79" s="64">
        <f t="shared" si="8"/>
        <v>0</v>
      </c>
      <c r="J79" s="8">
        <f t="shared" si="9"/>
        <v>77</v>
      </c>
      <c r="K79" s="262">
        <f t="shared" si="10"/>
        <v>77</v>
      </c>
      <c r="L79" s="8">
        <f t="shared" si="11"/>
        <v>15</v>
      </c>
      <c r="M79" s="8">
        <f t="shared" si="12"/>
        <v>19.5</v>
      </c>
      <c r="N79" s="187"/>
      <c r="O79" s="8">
        <f t="shared" si="14"/>
        <v>0</v>
      </c>
      <c r="P79" s="14"/>
      <c r="Q79" s="14"/>
      <c r="R79" s="290"/>
      <c r="S79" s="14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155"/>
      <c r="BB79" s="5"/>
      <c r="BC79" s="5"/>
      <c r="BD79" s="5"/>
      <c r="BE79" s="5"/>
      <c r="BF79" s="5"/>
      <c r="BG79" s="5"/>
      <c r="BH79" s="5"/>
      <c r="BI79" s="5"/>
      <c r="BJ79" s="155"/>
      <c r="BK79" s="5"/>
      <c r="BL79" s="5"/>
      <c r="BM79" s="5"/>
      <c r="BN79" s="5"/>
      <c r="BO79" s="5"/>
      <c r="BP79" s="155"/>
      <c r="BQ79" s="5"/>
      <c r="BR79" s="5"/>
      <c r="BS79" s="5"/>
      <c r="BT79" s="5"/>
      <c r="BU79" s="5"/>
      <c r="BV79" s="5"/>
      <c r="BW79" s="5"/>
      <c r="BX79" s="5"/>
      <c r="BY79" s="155"/>
      <c r="BZ79" s="5"/>
      <c r="CA79" s="5"/>
      <c r="CB79" s="155"/>
      <c r="CC79" s="5"/>
      <c r="CD79" s="5"/>
      <c r="CE79" s="15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155"/>
      <c r="CR79" s="5"/>
      <c r="CS79" s="5"/>
      <c r="CT79" s="155"/>
      <c r="CU79" s="5"/>
      <c r="CV79" s="5"/>
      <c r="CW79" s="155"/>
      <c r="CX79" s="5"/>
      <c r="CY79" s="5"/>
      <c r="CZ79" s="155"/>
      <c r="DA79" s="5"/>
      <c r="DB79" s="5"/>
      <c r="DC79" s="5"/>
      <c r="DD79" s="5"/>
      <c r="DE79" s="5"/>
      <c r="DF79" s="5"/>
      <c r="DG79" s="5"/>
      <c r="DH79" s="5"/>
      <c r="DI79" s="155"/>
      <c r="DJ79" s="5"/>
      <c r="DK79" s="5"/>
      <c r="DL79" s="155"/>
      <c r="DM79" s="5"/>
      <c r="DN79" s="5"/>
      <c r="DO79" s="155"/>
      <c r="DP79" s="5"/>
      <c r="DQ79" s="5"/>
      <c r="DR79" s="5"/>
      <c r="DS79" s="5"/>
      <c r="DT79" s="5"/>
      <c r="DU79" s="155"/>
      <c r="DV79" s="5"/>
      <c r="DW79" s="5"/>
      <c r="DX79" s="5"/>
      <c r="DY79" s="5"/>
      <c r="DZ79" s="5"/>
      <c r="EA79" s="5"/>
      <c r="EB79" s="10"/>
      <c r="EC79" s="5"/>
      <c r="ED79" s="155"/>
      <c r="EE79" s="5"/>
      <c r="EF79" s="5"/>
      <c r="EG79" s="15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155"/>
      <c r="EW79" s="5"/>
      <c r="EX79" s="5"/>
      <c r="EY79" s="5"/>
      <c r="EZ79" s="5"/>
      <c r="FA79" s="5"/>
      <c r="FB79" s="155"/>
      <c r="FC79" s="5"/>
      <c r="FD79" s="5"/>
      <c r="FE79" s="5"/>
      <c r="FF79" s="5"/>
      <c r="FG79" s="5"/>
      <c r="FH79" s="155"/>
      <c r="FI79" s="5"/>
      <c r="FJ79" s="5"/>
      <c r="FK79" s="155">
        <v>77</v>
      </c>
      <c r="FL79" s="5">
        <v>15</v>
      </c>
      <c r="FM79" s="5"/>
      <c r="FN79" s="155"/>
      <c r="FO79" s="5"/>
      <c r="FP79" s="5"/>
      <c r="FQ79" s="155"/>
      <c r="FR79" s="5"/>
      <c r="FS79" s="5"/>
      <c r="FT79" s="155"/>
      <c r="FU79" s="5"/>
      <c r="FV79" s="5"/>
      <c r="FW79" s="5"/>
      <c r="FX79" s="5"/>
      <c r="FY79" s="5"/>
      <c r="FZ79" s="5"/>
      <c r="GA79" s="45"/>
      <c r="GB79" s="5"/>
    </row>
    <row r="80" spans="1:184" ht="20.25" customHeight="1">
      <c r="A80" s="15">
        <v>65</v>
      </c>
      <c r="B80" s="206" t="s">
        <v>208</v>
      </c>
      <c r="C80" s="57" t="s">
        <v>209</v>
      </c>
      <c r="D80" s="301" t="s">
        <v>85</v>
      </c>
      <c r="E80" s="42">
        <v>3.5</v>
      </c>
      <c r="F80" s="5">
        <v>13500</v>
      </c>
      <c r="G80" s="5"/>
      <c r="H80" s="266">
        <f t="shared" si="0"/>
        <v>13500</v>
      </c>
      <c r="I80" s="64">
        <f t="shared" si="8"/>
        <v>0</v>
      </c>
      <c r="J80" s="8">
        <f t="shared" si="9"/>
        <v>0</v>
      </c>
      <c r="K80" s="262">
        <f t="shared" si="10"/>
        <v>0</v>
      </c>
      <c r="L80" s="8">
        <f t="shared" si="11"/>
        <v>36100</v>
      </c>
      <c r="M80" s="8">
        <f t="shared" si="12"/>
        <v>46930</v>
      </c>
      <c r="N80" s="187">
        <f t="shared" si="13"/>
        <v>22600</v>
      </c>
      <c r="O80" s="8">
        <f t="shared" si="14"/>
        <v>79100</v>
      </c>
      <c r="P80" s="70"/>
      <c r="Q80" s="70"/>
      <c r="R80" s="292"/>
      <c r="S80" s="14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155"/>
      <c r="BB80" s="5"/>
      <c r="BC80" s="5"/>
      <c r="BD80" s="5"/>
      <c r="BE80" s="5"/>
      <c r="BF80" s="5"/>
      <c r="BG80" s="5"/>
      <c r="BH80" s="5"/>
      <c r="BI80" s="5"/>
      <c r="BJ80" s="155"/>
      <c r="BK80" s="5"/>
      <c r="BL80" s="5"/>
      <c r="BM80" s="5"/>
      <c r="BN80" s="5">
        <v>1500</v>
      </c>
      <c r="BO80" s="5"/>
      <c r="BP80" s="155"/>
      <c r="BQ80" s="5"/>
      <c r="BR80" s="5"/>
      <c r="BS80" s="5"/>
      <c r="BT80" s="5"/>
      <c r="BU80" s="5"/>
      <c r="BV80" s="5"/>
      <c r="BW80" s="5"/>
      <c r="BX80" s="5"/>
      <c r="BY80" s="155"/>
      <c r="BZ80" s="5"/>
      <c r="CA80" s="5"/>
      <c r="CB80" s="155"/>
      <c r="CC80" s="5"/>
      <c r="CD80" s="5"/>
      <c r="CE80" s="155"/>
      <c r="CF80" s="5"/>
      <c r="CG80" s="5"/>
      <c r="CH80" s="5"/>
      <c r="CI80" s="5"/>
      <c r="CJ80" s="5"/>
      <c r="CK80" s="5"/>
      <c r="CL80" s="5"/>
      <c r="CM80" s="5"/>
      <c r="CN80" s="5"/>
      <c r="CO80" s="5">
        <v>7000</v>
      </c>
      <c r="CP80" s="5"/>
      <c r="CQ80" s="155"/>
      <c r="CR80" s="5"/>
      <c r="CS80" s="5"/>
      <c r="CT80" s="155"/>
      <c r="CU80" s="5"/>
      <c r="CV80" s="5"/>
      <c r="CW80" s="155"/>
      <c r="CX80" s="5">
        <v>5000</v>
      </c>
      <c r="CY80" s="5"/>
      <c r="CZ80" s="155"/>
      <c r="DA80" s="5"/>
      <c r="DB80" s="5"/>
      <c r="DC80" s="5"/>
      <c r="DD80" s="5"/>
      <c r="DE80" s="5"/>
      <c r="DF80" s="5"/>
      <c r="DG80" s="5">
        <v>5000</v>
      </c>
      <c r="DH80" s="5"/>
      <c r="DI80" s="155"/>
      <c r="DJ80" s="5"/>
      <c r="DK80" s="5"/>
      <c r="DL80" s="155"/>
      <c r="DM80" s="5"/>
      <c r="DN80" s="5"/>
      <c r="DO80" s="155"/>
      <c r="DP80" s="5"/>
      <c r="DQ80" s="5"/>
      <c r="DR80" s="5"/>
      <c r="DS80" s="5"/>
      <c r="DT80" s="5"/>
      <c r="DU80" s="155"/>
      <c r="DV80" s="5"/>
      <c r="DW80" s="5"/>
      <c r="DX80" s="5"/>
      <c r="DY80" s="5"/>
      <c r="DZ80" s="5"/>
      <c r="EA80" s="5"/>
      <c r="EB80" s="10">
        <v>2000</v>
      </c>
      <c r="EC80" s="5"/>
      <c r="ED80" s="155"/>
      <c r="EE80" s="5"/>
      <c r="EF80" s="5"/>
      <c r="EG80" s="155"/>
      <c r="EH80" s="5">
        <v>1200</v>
      </c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155"/>
      <c r="EW80" s="5"/>
      <c r="EX80" s="5"/>
      <c r="EY80" s="5"/>
      <c r="EZ80" s="5"/>
      <c r="FA80" s="5"/>
      <c r="FB80" s="155"/>
      <c r="FC80" s="5">
        <v>1950</v>
      </c>
      <c r="FD80" s="5"/>
      <c r="FE80" s="5"/>
      <c r="FF80" s="5">
        <v>10500</v>
      </c>
      <c r="FG80" s="5"/>
      <c r="FH80" s="155"/>
      <c r="FI80" s="5"/>
      <c r="FJ80" s="5"/>
      <c r="FK80" s="155"/>
      <c r="FL80" s="5">
        <v>750</v>
      </c>
      <c r="FM80" s="5"/>
      <c r="FN80" s="155"/>
      <c r="FO80" s="5">
        <v>1200</v>
      </c>
      <c r="FP80" s="5"/>
      <c r="FQ80" s="155"/>
      <c r="FR80" s="5"/>
      <c r="FS80" s="5"/>
      <c r="FT80" s="155"/>
      <c r="FU80" s="5"/>
      <c r="FV80" s="5"/>
      <c r="FW80" s="5"/>
      <c r="FX80" s="5"/>
      <c r="FY80" s="5"/>
      <c r="FZ80" s="5"/>
      <c r="GA80" s="45"/>
      <c r="GB80" s="155" t="s">
        <v>1965</v>
      </c>
    </row>
    <row r="81" spans="1:184" ht="21" customHeight="1">
      <c r="A81" s="15">
        <v>66</v>
      </c>
      <c r="B81" s="206" t="s">
        <v>210</v>
      </c>
      <c r="C81" s="57" t="s">
        <v>211</v>
      </c>
      <c r="D81" s="301" t="s">
        <v>67</v>
      </c>
      <c r="E81" s="42">
        <v>48.15</v>
      </c>
      <c r="F81" s="5">
        <v>348</v>
      </c>
      <c r="G81" s="5"/>
      <c r="H81" s="266">
        <f>F81+G81</f>
        <v>348</v>
      </c>
      <c r="I81" s="64">
        <f t="shared" si="8"/>
        <v>0</v>
      </c>
      <c r="J81" s="8">
        <f t="shared" si="9"/>
        <v>98</v>
      </c>
      <c r="K81" s="262">
        <f t="shared" si="10"/>
        <v>98</v>
      </c>
      <c r="L81" s="8">
        <f t="shared" si="11"/>
        <v>487</v>
      </c>
      <c r="M81" s="8">
        <f t="shared" si="12"/>
        <v>633.1</v>
      </c>
      <c r="N81" s="187">
        <f t="shared" si="13"/>
        <v>41</v>
      </c>
      <c r="O81" s="8">
        <f t="shared" si="14"/>
        <v>1974.1499999999999</v>
      </c>
      <c r="P81" s="70"/>
      <c r="Q81" s="70"/>
      <c r="R81" s="292">
        <v>60</v>
      </c>
      <c r="S81" s="14"/>
      <c r="T81" s="5"/>
      <c r="U81" s="5"/>
      <c r="V81" s="5"/>
      <c r="W81" s="5"/>
      <c r="X81" s="5"/>
      <c r="Y81" s="5"/>
      <c r="Z81" s="5"/>
      <c r="AA81" s="5">
        <v>10</v>
      </c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155"/>
      <c r="BB81" s="5"/>
      <c r="BC81" s="5"/>
      <c r="BD81" s="5"/>
      <c r="BE81" s="5"/>
      <c r="BF81" s="5"/>
      <c r="BG81" s="5"/>
      <c r="BH81" s="5"/>
      <c r="BI81" s="5"/>
      <c r="BJ81" s="155"/>
      <c r="BK81" s="5"/>
      <c r="BL81" s="5"/>
      <c r="BM81" s="5"/>
      <c r="BN81" s="5"/>
      <c r="BO81" s="5"/>
      <c r="BP81" s="155"/>
      <c r="BQ81" s="5"/>
      <c r="BR81" s="5"/>
      <c r="BS81" s="5"/>
      <c r="BT81" s="5"/>
      <c r="BU81" s="5"/>
      <c r="BV81" s="5"/>
      <c r="BW81" s="5">
        <v>12</v>
      </c>
      <c r="BX81" s="5"/>
      <c r="BY81" s="155"/>
      <c r="BZ81" s="5">
        <v>20</v>
      </c>
      <c r="CA81" s="5"/>
      <c r="CB81" s="155"/>
      <c r="CC81" s="5"/>
      <c r="CD81" s="5"/>
      <c r="CE81" s="155"/>
      <c r="CF81" s="5"/>
      <c r="CG81" s="5"/>
      <c r="CH81" s="5"/>
      <c r="CI81" s="5">
        <v>12</v>
      </c>
      <c r="CJ81" s="5"/>
      <c r="CK81" s="5"/>
      <c r="CL81" s="5"/>
      <c r="CM81" s="5"/>
      <c r="CN81" s="5"/>
      <c r="CO81" s="5"/>
      <c r="CP81" s="5"/>
      <c r="CQ81" s="155">
        <v>63</v>
      </c>
      <c r="CR81" s="5">
        <v>100</v>
      </c>
      <c r="CS81" s="5"/>
      <c r="CT81" s="155"/>
      <c r="CU81" s="5"/>
      <c r="CV81" s="5"/>
      <c r="CW81" s="155"/>
      <c r="CX81" s="5">
        <v>6</v>
      </c>
      <c r="CY81" s="5"/>
      <c r="CZ81" s="155"/>
      <c r="DA81" s="5"/>
      <c r="DB81" s="5"/>
      <c r="DC81" s="5"/>
      <c r="DD81" s="5"/>
      <c r="DE81" s="5"/>
      <c r="DF81" s="5"/>
      <c r="DG81" s="5"/>
      <c r="DH81" s="5"/>
      <c r="DI81" s="155"/>
      <c r="DJ81" s="5">
        <v>72</v>
      </c>
      <c r="DK81" s="5"/>
      <c r="DL81" s="155"/>
      <c r="DM81" s="5">
        <v>72</v>
      </c>
      <c r="DN81" s="5"/>
      <c r="DO81" s="155"/>
      <c r="DP81" s="5"/>
      <c r="DQ81" s="5"/>
      <c r="DR81" s="5"/>
      <c r="DS81" s="155">
        <v>24</v>
      </c>
      <c r="DT81" s="5"/>
      <c r="DU81" s="155">
        <v>30</v>
      </c>
      <c r="DV81" s="5">
        <v>15</v>
      </c>
      <c r="DW81" s="5"/>
      <c r="DX81" s="5"/>
      <c r="DY81" s="5"/>
      <c r="DZ81" s="5"/>
      <c r="EA81" s="5"/>
      <c r="EB81" s="10"/>
      <c r="EC81" s="5"/>
      <c r="ED81" s="155">
        <v>5</v>
      </c>
      <c r="EE81" s="5">
        <v>6</v>
      </c>
      <c r="EF81" s="5"/>
      <c r="EG81" s="155"/>
      <c r="EH81" s="5">
        <v>50</v>
      </c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155"/>
      <c r="EW81" s="5"/>
      <c r="EX81" s="5"/>
      <c r="EY81" s="5"/>
      <c r="EZ81" s="5"/>
      <c r="FA81" s="5"/>
      <c r="FB81" s="155"/>
      <c r="FC81" s="5">
        <v>2</v>
      </c>
      <c r="FD81" s="5"/>
      <c r="FE81" s="5"/>
      <c r="FF81" s="5">
        <v>6</v>
      </c>
      <c r="FG81" s="5"/>
      <c r="FH81" s="155"/>
      <c r="FI81" s="5"/>
      <c r="FJ81" s="5"/>
      <c r="FK81" s="155"/>
      <c r="FL81" s="5">
        <v>1</v>
      </c>
      <c r="FM81" s="5"/>
      <c r="FN81" s="155"/>
      <c r="FO81" s="5">
        <v>1</v>
      </c>
      <c r="FP81" s="5"/>
      <c r="FQ81" s="155"/>
      <c r="FR81" s="5"/>
      <c r="FS81" s="5"/>
      <c r="FT81" s="155"/>
      <c r="FU81" s="5">
        <v>18</v>
      </c>
      <c r="FV81" s="5"/>
      <c r="FW81" s="5"/>
      <c r="FX81" s="5"/>
      <c r="FY81" s="5"/>
      <c r="FZ81" s="5"/>
      <c r="GA81" s="45"/>
      <c r="GB81" s="5"/>
    </row>
    <row r="82" spans="1:184" ht="21" customHeight="1">
      <c r="A82" s="15">
        <v>67</v>
      </c>
      <c r="B82" s="75"/>
      <c r="C82" s="17" t="s">
        <v>212</v>
      </c>
      <c r="D82" s="301" t="s">
        <v>73</v>
      </c>
      <c r="E82" s="42">
        <v>4000</v>
      </c>
      <c r="F82" s="5"/>
      <c r="G82" s="5"/>
      <c r="H82" s="266">
        <f aca="true" t="shared" si="15" ref="H82:H149">F82+G82</f>
        <v>0</v>
      </c>
      <c r="I82" s="64">
        <f t="shared" si="8"/>
        <v>0</v>
      </c>
      <c r="J82" s="8">
        <f t="shared" si="9"/>
        <v>0</v>
      </c>
      <c r="K82" s="262">
        <f t="shared" si="10"/>
        <v>0</v>
      </c>
      <c r="L82" s="8">
        <f t="shared" si="11"/>
        <v>0</v>
      </c>
      <c r="M82" s="8">
        <f t="shared" si="12"/>
        <v>0</v>
      </c>
      <c r="N82" s="187">
        <f t="shared" si="13"/>
        <v>0</v>
      </c>
      <c r="O82" s="8">
        <f t="shared" si="14"/>
        <v>0</v>
      </c>
      <c r="P82" s="14"/>
      <c r="Q82" s="14"/>
      <c r="R82" s="290"/>
      <c r="S82" s="14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155"/>
      <c r="BB82" s="5"/>
      <c r="BC82" s="5"/>
      <c r="BD82" s="5"/>
      <c r="BE82" s="5"/>
      <c r="BF82" s="5"/>
      <c r="BG82" s="5"/>
      <c r="BH82" s="5"/>
      <c r="BI82" s="5"/>
      <c r="BJ82" s="155"/>
      <c r="BK82" s="5"/>
      <c r="BL82" s="5"/>
      <c r="BM82" s="5"/>
      <c r="BN82" s="5"/>
      <c r="BO82" s="5"/>
      <c r="BP82" s="155"/>
      <c r="BQ82" s="5"/>
      <c r="BR82" s="5"/>
      <c r="BS82" s="5"/>
      <c r="BT82" s="5"/>
      <c r="BU82" s="5"/>
      <c r="BV82" s="5"/>
      <c r="BW82" s="5"/>
      <c r="BX82" s="5"/>
      <c r="BY82" s="155"/>
      <c r="BZ82" s="5"/>
      <c r="CA82" s="5"/>
      <c r="CB82" s="155"/>
      <c r="CC82" s="5"/>
      <c r="CD82" s="5"/>
      <c r="CE82" s="15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155"/>
      <c r="CR82" s="5"/>
      <c r="CS82" s="5"/>
      <c r="CT82" s="155"/>
      <c r="CU82" s="5"/>
      <c r="CV82" s="5"/>
      <c r="CW82" s="155"/>
      <c r="CX82" s="5"/>
      <c r="CY82" s="5"/>
      <c r="CZ82" s="155"/>
      <c r="DA82" s="5"/>
      <c r="DB82" s="5"/>
      <c r="DC82" s="5"/>
      <c r="DD82" s="5"/>
      <c r="DE82" s="5"/>
      <c r="DF82" s="5"/>
      <c r="DG82" s="5"/>
      <c r="DH82" s="5"/>
      <c r="DI82" s="155"/>
      <c r="DJ82" s="5"/>
      <c r="DK82" s="5"/>
      <c r="DL82" s="155"/>
      <c r="DM82" s="5"/>
      <c r="DN82" s="5"/>
      <c r="DO82" s="155"/>
      <c r="DP82" s="5"/>
      <c r="DQ82" s="5"/>
      <c r="DR82" s="5"/>
      <c r="DS82" s="5"/>
      <c r="DT82" s="5"/>
      <c r="DU82" s="155"/>
      <c r="DV82" s="5"/>
      <c r="DW82" s="5"/>
      <c r="DX82" s="5"/>
      <c r="DY82" s="5"/>
      <c r="DZ82" s="5"/>
      <c r="EA82" s="5"/>
      <c r="EB82" s="10"/>
      <c r="EC82" s="5"/>
      <c r="ED82" s="155"/>
      <c r="EE82" s="5"/>
      <c r="EF82" s="5"/>
      <c r="EG82" s="15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155"/>
      <c r="EW82" s="5"/>
      <c r="EX82" s="5"/>
      <c r="EY82" s="5"/>
      <c r="EZ82" s="5"/>
      <c r="FA82" s="5"/>
      <c r="FB82" s="155"/>
      <c r="FC82" s="5"/>
      <c r="FD82" s="5"/>
      <c r="FE82" s="5"/>
      <c r="FF82" s="5"/>
      <c r="FG82" s="5"/>
      <c r="FH82" s="155"/>
      <c r="FI82" s="5"/>
      <c r="FJ82" s="5"/>
      <c r="FK82" s="155"/>
      <c r="FL82" s="5"/>
      <c r="FM82" s="5"/>
      <c r="FN82" s="155"/>
      <c r="FO82" s="5"/>
      <c r="FP82" s="5"/>
      <c r="FQ82" s="155"/>
      <c r="FR82" s="5"/>
      <c r="FS82" s="5"/>
      <c r="FT82" s="155"/>
      <c r="FU82" s="5"/>
      <c r="FV82" s="5"/>
      <c r="FW82" s="5"/>
      <c r="FX82" s="5"/>
      <c r="FY82" s="5"/>
      <c r="FZ82" s="5"/>
      <c r="GA82" s="45"/>
      <c r="GB82" s="5"/>
    </row>
    <row r="83" spans="1:184" ht="21" customHeight="1">
      <c r="A83" s="15">
        <v>68</v>
      </c>
      <c r="B83" s="229"/>
      <c r="C83" s="17" t="s">
        <v>213</v>
      </c>
      <c r="D83" s="301" t="s">
        <v>73</v>
      </c>
      <c r="E83" s="42">
        <v>3500</v>
      </c>
      <c r="F83" s="5"/>
      <c r="G83" s="5"/>
      <c r="H83" s="266">
        <f t="shared" si="15"/>
        <v>0</v>
      </c>
      <c r="I83" s="64">
        <f t="shared" si="8"/>
        <v>0</v>
      </c>
      <c r="J83" s="8">
        <f t="shared" si="9"/>
        <v>0</v>
      </c>
      <c r="K83" s="262">
        <f t="shared" si="10"/>
        <v>0</v>
      </c>
      <c r="L83" s="8">
        <f t="shared" si="11"/>
        <v>0</v>
      </c>
      <c r="M83" s="8">
        <f t="shared" si="12"/>
        <v>0</v>
      </c>
      <c r="N83" s="187">
        <f t="shared" si="13"/>
        <v>0</v>
      </c>
      <c r="O83" s="8">
        <f t="shared" si="14"/>
        <v>0</v>
      </c>
      <c r="P83" s="14"/>
      <c r="Q83" s="14"/>
      <c r="R83" s="290"/>
      <c r="S83" s="14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155"/>
      <c r="BB83" s="5"/>
      <c r="BC83" s="5"/>
      <c r="BD83" s="5"/>
      <c r="BE83" s="5"/>
      <c r="BF83" s="5"/>
      <c r="BG83" s="5"/>
      <c r="BH83" s="5"/>
      <c r="BI83" s="5"/>
      <c r="BJ83" s="155"/>
      <c r="BK83" s="5"/>
      <c r="BL83" s="5"/>
      <c r="BM83" s="5"/>
      <c r="BN83" s="5"/>
      <c r="BO83" s="5"/>
      <c r="BP83" s="155"/>
      <c r="BQ83" s="5"/>
      <c r="BR83" s="5"/>
      <c r="BS83" s="5"/>
      <c r="BT83" s="5"/>
      <c r="BU83" s="5"/>
      <c r="BV83" s="5"/>
      <c r="BW83" s="5"/>
      <c r="BX83" s="5"/>
      <c r="BY83" s="155"/>
      <c r="BZ83" s="5"/>
      <c r="CA83" s="5"/>
      <c r="CB83" s="155"/>
      <c r="CC83" s="5"/>
      <c r="CD83" s="5"/>
      <c r="CE83" s="15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155"/>
      <c r="CR83" s="5"/>
      <c r="CS83" s="5"/>
      <c r="CT83" s="155"/>
      <c r="CU83" s="5"/>
      <c r="CV83" s="5"/>
      <c r="CW83" s="155"/>
      <c r="CX83" s="5"/>
      <c r="CY83" s="5"/>
      <c r="CZ83" s="155"/>
      <c r="DA83" s="5"/>
      <c r="DB83" s="5"/>
      <c r="DC83" s="5"/>
      <c r="DD83" s="5"/>
      <c r="DE83" s="5"/>
      <c r="DF83" s="5"/>
      <c r="DG83" s="5"/>
      <c r="DH83" s="5"/>
      <c r="DI83" s="155"/>
      <c r="DJ83" s="5"/>
      <c r="DK83" s="5"/>
      <c r="DL83" s="155"/>
      <c r="DM83" s="5"/>
      <c r="DN83" s="5"/>
      <c r="DO83" s="155"/>
      <c r="DP83" s="5"/>
      <c r="DQ83" s="5"/>
      <c r="DR83" s="5"/>
      <c r="DS83" s="5"/>
      <c r="DT83" s="5"/>
      <c r="DU83" s="155"/>
      <c r="DV83" s="5"/>
      <c r="DW83" s="5"/>
      <c r="DX83" s="5"/>
      <c r="DY83" s="5"/>
      <c r="DZ83" s="5"/>
      <c r="EA83" s="5"/>
      <c r="EB83" s="10"/>
      <c r="EC83" s="5"/>
      <c r="ED83" s="155"/>
      <c r="EE83" s="5"/>
      <c r="EF83" s="5"/>
      <c r="EG83" s="15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155"/>
      <c r="EW83" s="5"/>
      <c r="EX83" s="5"/>
      <c r="EY83" s="5"/>
      <c r="EZ83" s="5"/>
      <c r="FA83" s="5"/>
      <c r="FB83" s="155"/>
      <c r="FC83" s="5"/>
      <c r="FD83" s="5"/>
      <c r="FE83" s="5"/>
      <c r="FF83" s="5"/>
      <c r="FG83" s="5"/>
      <c r="FH83" s="155"/>
      <c r="FI83" s="5"/>
      <c r="FJ83" s="5"/>
      <c r="FK83" s="155"/>
      <c r="FL83" s="5"/>
      <c r="FM83" s="5"/>
      <c r="FN83" s="155"/>
      <c r="FO83" s="5"/>
      <c r="FP83" s="5"/>
      <c r="FQ83" s="155"/>
      <c r="FR83" s="5"/>
      <c r="FS83" s="5"/>
      <c r="FT83" s="155"/>
      <c r="FU83" s="5"/>
      <c r="FV83" s="5"/>
      <c r="FW83" s="5"/>
      <c r="FX83" s="5"/>
      <c r="FY83" s="5"/>
      <c r="FZ83" s="5"/>
      <c r="GA83" s="45"/>
      <c r="GB83" s="5"/>
    </row>
    <row r="84" spans="1:184" ht="21" customHeight="1">
      <c r="A84" s="15">
        <v>69</v>
      </c>
      <c r="B84" s="206" t="s">
        <v>214</v>
      </c>
      <c r="C84" s="57" t="s">
        <v>215</v>
      </c>
      <c r="D84" s="301" t="s">
        <v>143</v>
      </c>
      <c r="E84" s="42">
        <v>1.6692</v>
      </c>
      <c r="F84" s="5"/>
      <c r="G84" s="5"/>
      <c r="H84" s="266">
        <f t="shared" si="15"/>
        <v>0</v>
      </c>
      <c r="I84" s="64">
        <f t="shared" si="8"/>
        <v>0</v>
      </c>
      <c r="J84" s="8">
        <f t="shared" si="9"/>
        <v>14.7</v>
      </c>
      <c r="K84" s="262">
        <f t="shared" si="10"/>
        <v>14.7</v>
      </c>
      <c r="L84" s="8">
        <f t="shared" si="11"/>
        <v>0</v>
      </c>
      <c r="M84" s="8">
        <f t="shared" si="12"/>
        <v>0</v>
      </c>
      <c r="N84" s="187"/>
      <c r="O84" s="8">
        <f t="shared" si="14"/>
        <v>0</v>
      </c>
      <c r="P84" s="14"/>
      <c r="Q84" s="14"/>
      <c r="R84" s="290"/>
      <c r="S84" s="14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155"/>
      <c r="BB84" s="5"/>
      <c r="BC84" s="5"/>
      <c r="BD84" s="5"/>
      <c r="BE84" s="5"/>
      <c r="BF84" s="5"/>
      <c r="BG84" s="5"/>
      <c r="BH84" s="5"/>
      <c r="BI84" s="5"/>
      <c r="BJ84" s="155"/>
      <c r="BK84" s="5"/>
      <c r="BL84" s="5"/>
      <c r="BM84" s="5"/>
      <c r="BN84" s="5"/>
      <c r="BO84" s="5"/>
      <c r="BP84" s="155"/>
      <c r="BQ84" s="5"/>
      <c r="BR84" s="5"/>
      <c r="BS84" s="5"/>
      <c r="BT84" s="5"/>
      <c r="BU84" s="5"/>
      <c r="BV84" s="5"/>
      <c r="BW84" s="5"/>
      <c r="BX84" s="5"/>
      <c r="BY84" s="155"/>
      <c r="BZ84" s="5"/>
      <c r="CA84" s="5"/>
      <c r="CB84" s="155"/>
      <c r="CC84" s="5"/>
      <c r="CD84" s="5"/>
      <c r="CE84" s="155">
        <v>14.7</v>
      </c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155"/>
      <c r="CR84" s="5"/>
      <c r="CS84" s="5"/>
      <c r="CT84" s="155"/>
      <c r="CU84" s="5"/>
      <c r="CV84" s="5"/>
      <c r="CW84" s="155"/>
      <c r="CX84" s="5"/>
      <c r="CY84" s="5"/>
      <c r="CZ84" s="155"/>
      <c r="DA84" s="5"/>
      <c r="DB84" s="5"/>
      <c r="DC84" s="5"/>
      <c r="DD84" s="5"/>
      <c r="DE84" s="5"/>
      <c r="DF84" s="5"/>
      <c r="DG84" s="5"/>
      <c r="DH84" s="5"/>
      <c r="DI84" s="155"/>
      <c r="DJ84" s="5"/>
      <c r="DK84" s="5"/>
      <c r="DL84" s="155"/>
      <c r="DM84" s="5"/>
      <c r="DN84" s="5"/>
      <c r="DO84" s="155"/>
      <c r="DP84" s="5"/>
      <c r="DQ84" s="5"/>
      <c r="DR84" s="5"/>
      <c r="DS84" s="5"/>
      <c r="DT84" s="5"/>
      <c r="DU84" s="155"/>
      <c r="DV84" s="5"/>
      <c r="DW84" s="5"/>
      <c r="DX84" s="5"/>
      <c r="DY84" s="5"/>
      <c r="DZ84" s="5"/>
      <c r="EA84" s="5"/>
      <c r="EB84" s="10"/>
      <c r="EC84" s="5"/>
      <c r="ED84" s="155"/>
      <c r="EE84" s="5"/>
      <c r="EF84" s="5"/>
      <c r="EG84" s="15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155"/>
      <c r="EW84" s="5"/>
      <c r="EX84" s="5"/>
      <c r="EY84" s="5"/>
      <c r="EZ84" s="5"/>
      <c r="FA84" s="5"/>
      <c r="FB84" s="155"/>
      <c r="FC84" s="5"/>
      <c r="FD84" s="5"/>
      <c r="FE84" s="5"/>
      <c r="FF84" s="5"/>
      <c r="FG84" s="5"/>
      <c r="FH84" s="155"/>
      <c r="FI84" s="5"/>
      <c r="FJ84" s="5"/>
      <c r="FK84" s="155"/>
      <c r="FL84" s="5"/>
      <c r="FM84" s="5"/>
      <c r="FN84" s="155"/>
      <c r="FO84" s="5"/>
      <c r="FP84" s="5"/>
      <c r="FQ84" s="155"/>
      <c r="FR84" s="5"/>
      <c r="FS84" s="5"/>
      <c r="FT84" s="155"/>
      <c r="FU84" s="5"/>
      <c r="FV84" s="5"/>
      <c r="FW84" s="5"/>
      <c r="FX84" s="5"/>
      <c r="FY84" s="5"/>
      <c r="FZ84" s="5"/>
      <c r="GA84" s="45"/>
      <c r="GB84" s="5"/>
    </row>
    <row r="85" spans="1:184" ht="21" customHeight="1">
      <c r="A85" s="15">
        <v>70</v>
      </c>
      <c r="B85" s="204" t="s">
        <v>216</v>
      </c>
      <c r="C85" s="17" t="s">
        <v>2011</v>
      </c>
      <c r="D85" s="301" t="s">
        <v>217</v>
      </c>
      <c r="E85" s="42">
        <v>250</v>
      </c>
      <c r="F85" s="5"/>
      <c r="G85" s="5"/>
      <c r="H85" s="266">
        <f t="shared" si="15"/>
        <v>0</v>
      </c>
      <c r="I85" s="64">
        <f t="shared" si="8"/>
        <v>0</v>
      </c>
      <c r="J85" s="8">
        <f t="shared" si="9"/>
        <v>0</v>
      </c>
      <c r="K85" s="262">
        <f t="shared" si="10"/>
        <v>0</v>
      </c>
      <c r="L85" s="8">
        <f t="shared" si="11"/>
        <v>1000</v>
      </c>
      <c r="M85" s="8">
        <f t="shared" si="12"/>
        <v>1300</v>
      </c>
      <c r="N85" s="187">
        <f t="shared" si="13"/>
        <v>1000</v>
      </c>
      <c r="O85" s="8">
        <f t="shared" si="14"/>
        <v>250000</v>
      </c>
      <c r="P85" s="14"/>
      <c r="Q85" s="14"/>
      <c r="R85" s="290"/>
      <c r="S85" s="14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155"/>
      <c r="BB85" s="5"/>
      <c r="BC85" s="5"/>
      <c r="BD85" s="5"/>
      <c r="BE85" s="5"/>
      <c r="BF85" s="5"/>
      <c r="BG85" s="5"/>
      <c r="BH85" s="5"/>
      <c r="BI85" s="5"/>
      <c r="BJ85" s="155"/>
      <c r="BK85" s="5"/>
      <c r="BL85" s="5"/>
      <c r="BM85" s="5"/>
      <c r="BN85" s="5">
        <v>1000</v>
      </c>
      <c r="BO85" s="5"/>
      <c r="BP85" s="155"/>
      <c r="BQ85" s="5"/>
      <c r="BR85" s="5"/>
      <c r="BS85" s="5"/>
      <c r="BT85" s="5"/>
      <c r="BU85" s="5"/>
      <c r="BV85" s="5"/>
      <c r="BW85" s="5"/>
      <c r="BX85" s="5"/>
      <c r="BY85" s="155"/>
      <c r="BZ85" s="5"/>
      <c r="CA85" s="5"/>
      <c r="CB85" s="155"/>
      <c r="CC85" s="5"/>
      <c r="CD85" s="5"/>
      <c r="CE85" s="15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155"/>
      <c r="CR85" s="5"/>
      <c r="CS85" s="5"/>
      <c r="CT85" s="155"/>
      <c r="CU85" s="5"/>
      <c r="CV85" s="5"/>
      <c r="CW85" s="155"/>
      <c r="CX85" s="5"/>
      <c r="CY85" s="5"/>
      <c r="CZ85" s="155"/>
      <c r="DA85" s="5"/>
      <c r="DB85" s="5"/>
      <c r="DC85" s="5"/>
      <c r="DD85" s="5"/>
      <c r="DE85" s="5"/>
      <c r="DF85" s="5"/>
      <c r="DG85" s="5"/>
      <c r="DH85" s="5"/>
      <c r="DI85" s="155"/>
      <c r="DJ85" s="5"/>
      <c r="DK85" s="5"/>
      <c r="DL85" s="155"/>
      <c r="DM85" s="5"/>
      <c r="DN85" s="5"/>
      <c r="DO85" s="155"/>
      <c r="DP85" s="5"/>
      <c r="DQ85" s="5"/>
      <c r="DR85" s="5"/>
      <c r="DS85" s="5"/>
      <c r="DT85" s="5"/>
      <c r="DU85" s="155"/>
      <c r="DV85" s="5"/>
      <c r="DW85" s="5"/>
      <c r="DX85" s="5"/>
      <c r="DY85" s="5"/>
      <c r="DZ85" s="5"/>
      <c r="EA85" s="5"/>
      <c r="EB85" s="10"/>
      <c r="EC85" s="5"/>
      <c r="ED85" s="155"/>
      <c r="EE85" s="5"/>
      <c r="EF85" s="5"/>
      <c r="EG85" s="15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155"/>
      <c r="EW85" s="5"/>
      <c r="EX85" s="5"/>
      <c r="EY85" s="5"/>
      <c r="EZ85" s="5"/>
      <c r="FA85" s="5"/>
      <c r="FB85" s="155"/>
      <c r="FC85" s="5"/>
      <c r="FD85" s="5"/>
      <c r="FE85" s="5"/>
      <c r="FF85" s="5"/>
      <c r="FG85" s="5"/>
      <c r="FH85" s="155"/>
      <c r="FI85" s="5"/>
      <c r="FJ85" s="5"/>
      <c r="FK85" s="155"/>
      <c r="FL85" s="5"/>
      <c r="FM85" s="5"/>
      <c r="FN85" s="155"/>
      <c r="FO85" s="5"/>
      <c r="FP85" s="5"/>
      <c r="FQ85" s="155"/>
      <c r="FR85" s="5"/>
      <c r="FS85" s="5"/>
      <c r="FT85" s="155"/>
      <c r="FU85" s="5"/>
      <c r="FV85" s="5"/>
      <c r="FW85" s="5"/>
      <c r="FX85" s="5"/>
      <c r="FY85" s="5"/>
      <c r="FZ85" s="5"/>
      <c r="GA85" s="45"/>
      <c r="GB85" s="155" t="s">
        <v>1966</v>
      </c>
    </row>
    <row r="86" spans="1:184" ht="21" customHeight="1">
      <c r="A86" s="15">
        <v>71</v>
      </c>
      <c r="B86" s="204" t="s">
        <v>218</v>
      </c>
      <c r="C86" s="17" t="s">
        <v>2012</v>
      </c>
      <c r="D86" s="301" t="s">
        <v>217</v>
      </c>
      <c r="E86" s="42">
        <v>250</v>
      </c>
      <c r="F86" s="5"/>
      <c r="G86" s="5"/>
      <c r="H86" s="266">
        <f t="shared" si="15"/>
        <v>0</v>
      </c>
      <c r="I86" s="64">
        <f t="shared" si="8"/>
        <v>0</v>
      </c>
      <c r="J86" s="8">
        <f t="shared" si="9"/>
        <v>0</v>
      </c>
      <c r="K86" s="262">
        <f t="shared" si="10"/>
        <v>0</v>
      </c>
      <c r="L86" s="8">
        <f t="shared" si="11"/>
        <v>4000</v>
      </c>
      <c r="M86" s="8">
        <f t="shared" si="12"/>
        <v>5200</v>
      </c>
      <c r="N86" s="187">
        <f t="shared" si="13"/>
        <v>4000</v>
      </c>
      <c r="O86" s="8">
        <f t="shared" si="14"/>
        <v>1000000</v>
      </c>
      <c r="P86" s="14"/>
      <c r="Q86" s="14"/>
      <c r="R86" s="290"/>
      <c r="S86" s="14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155"/>
      <c r="BB86" s="5"/>
      <c r="BC86" s="5"/>
      <c r="BD86" s="5"/>
      <c r="BE86" s="5"/>
      <c r="BF86" s="5"/>
      <c r="BG86" s="5"/>
      <c r="BH86" s="5"/>
      <c r="BI86" s="5"/>
      <c r="BJ86" s="155"/>
      <c r="BK86" s="5"/>
      <c r="BL86" s="5"/>
      <c r="BM86" s="5"/>
      <c r="BN86" s="5">
        <v>4000</v>
      </c>
      <c r="BO86" s="5"/>
      <c r="BP86" s="155"/>
      <c r="BQ86" s="5"/>
      <c r="BR86" s="5"/>
      <c r="BS86" s="5"/>
      <c r="BT86" s="5"/>
      <c r="BU86" s="5"/>
      <c r="BV86" s="5"/>
      <c r="BW86" s="5"/>
      <c r="BX86" s="5"/>
      <c r="BY86" s="155"/>
      <c r="BZ86" s="5"/>
      <c r="CA86" s="5"/>
      <c r="CB86" s="155"/>
      <c r="CC86" s="5"/>
      <c r="CD86" s="5"/>
      <c r="CE86" s="15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155"/>
      <c r="CR86" s="5"/>
      <c r="CS86" s="5"/>
      <c r="CT86" s="155"/>
      <c r="CU86" s="5"/>
      <c r="CV86" s="5"/>
      <c r="CW86" s="155"/>
      <c r="CX86" s="5"/>
      <c r="CY86" s="5"/>
      <c r="CZ86" s="155"/>
      <c r="DA86" s="5"/>
      <c r="DB86" s="5"/>
      <c r="DC86" s="5"/>
      <c r="DD86" s="5"/>
      <c r="DE86" s="5"/>
      <c r="DF86" s="5"/>
      <c r="DG86" s="5"/>
      <c r="DH86" s="5"/>
      <c r="DI86" s="155"/>
      <c r="DJ86" s="5"/>
      <c r="DK86" s="5"/>
      <c r="DL86" s="155"/>
      <c r="DM86" s="5"/>
      <c r="DN86" s="5"/>
      <c r="DO86" s="155"/>
      <c r="DP86" s="5"/>
      <c r="DQ86" s="5"/>
      <c r="DR86" s="5"/>
      <c r="DS86" s="5"/>
      <c r="DT86" s="5"/>
      <c r="DU86" s="155"/>
      <c r="DV86" s="5"/>
      <c r="DW86" s="5"/>
      <c r="DX86" s="5"/>
      <c r="DY86" s="5"/>
      <c r="DZ86" s="5"/>
      <c r="EA86" s="5"/>
      <c r="EB86" s="10"/>
      <c r="EC86" s="5"/>
      <c r="ED86" s="155"/>
      <c r="EE86" s="5"/>
      <c r="EF86" s="5"/>
      <c r="EG86" s="15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155"/>
      <c r="EW86" s="5"/>
      <c r="EX86" s="5"/>
      <c r="EY86" s="5"/>
      <c r="EZ86" s="5"/>
      <c r="FA86" s="5"/>
      <c r="FB86" s="155"/>
      <c r="FC86" s="5"/>
      <c r="FD86" s="5"/>
      <c r="FE86" s="5"/>
      <c r="FF86" s="5"/>
      <c r="FG86" s="5"/>
      <c r="FH86" s="155"/>
      <c r="FI86" s="5"/>
      <c r="FJ86" s="5"/>
      <c r="FK86" s="155"/>
      <c r="FL86" s="5"/>
      <c r="FM86" s="5"/>
      <c r="FN86" s="155"/>
      <c r="FO86" s="5"/>
      <c r="FP86" s="5"/>
      <c r="FQ86" s="155"/>
      <c r="FR86" s="5"/>
      <c r="FS86" s="5"/>
      <c r="FT86" s="155"/>
      <c r="FU86" s="5"/>
      <c r="FV86" s="5"/>
      <c r="FW86" s="5"/>
      <c r="FX86" s="5"/>
      <c r="FY86" s="5"/>
      <c r="FZ86" s="5"/>
      <c r="GA86" s="45"/>
      <c r="GB86" s="155" t="s">
        <v>1967</v>
      </c>
    </row>
    <row r="87" spans="1:184" ht="21" customHeight="1">
      <c r="A87" s="15">
        <v>72</v>
      </c>
      <c r="B87" s="206" t="s">
        <v>219</v>
      </c>
      <c r="C87" s="57" t="s">
        <v>220</v>
      </c>
      <c r="D87" s="301" t="s">
        <v>85</v>
      </c>
      <c r="E87" s="197">
        <v>69.55</v>
      </c>
      <c r="F87" s="5"/>
      <c r="G87" s="5"/>
      <c r="H87" s="266">
        <f t="shared" si="15"/>
        <v>0</v>
      </c>
      <c r="I87" s="64">
        <f t="shared" si="8"/>
        <v>0</v>
      </c>
      <c r="J87" s="8">
        <f t="shared" si="9"/>
        <v>2900</v>
      </c>
      <c r="K87" s="262">
        <f t="shared" si="10"/>
        <v>2900</v>
      </c>
      <c r="L87" s="8">
        <f t="shared" si="11"/>
        <v>7000</v>
      </c>
      <c r="M87" s="8">
        <f t="shared" si="12"/>
        <v>9100</v>
      </c>
      <c r="N87" s="187">
        <f t="shared" si="13"/>
        <v>4100</v>
      </c>
      <c r="O87" s="8">
        <f t="shared" si="14"/>
        <v>285155</v>
      </c>
      <c r="P87" s="14"/>
      <c r="Q87" s="14"/>
      <c r="R87" s="290"/>
      <c r="S87" s="14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155">
        <v>2900</v>
      </c>
      <c r="BB87" s="5">
        <v>7000</v>
      </c>
      <c r="BC87" s="5"/>
      <c r="BD87" s="5"/>
      <c r="BE87" s="5"/>
      <c r="BF87" s="5"/>
      <c r="BG87" s="5"/>
      <c r="BH87" s="5"/>
      <c r="BI87" s="5"/>
      <c r="BJ87" s="155"/>
      <c r="BK87" s="5"/>
      <c r="BL87" s="5"/>
      <c r="BM87" s="5"/>
      <c r="BN87" s="5"/>
      <c r="BO87" s="5"/>
      <c r="BP87" s="155"/>
      <c r="BQ87" s="5"/>
      <c r="BR87" s="5"/>
      <c r="BS87" s="5"/>
      <c r="BT87" s="5"/>
      <c r="BU87" s="5"/>
      <c r="BV87" s="5"/>
      <c r="BW87" s="5"/>
      <c r="BX87" s="5"/>
      <c r="BY87" s="155"/>
      <c r="BZ87" s="5"/>
      <c r="CA87" s="5"/>
      <c r="CB87" s="155"/>
      <c r="CC87" s="5"/>
      <c r="CD87" s="5"/>
      <c r="CE87" s="15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155"/>
      <c r="CR87" s="5"/>
      <c r="CS87" s="5"/>
      <c r="CT87" s="155"/>
      <c r="CU87" s="5"/>
      <c r="CV87" s="5"/>
      <c r="CW87" s="155"/>
      <c r="CX87" s="5"/>
      <c r="CY87" s="5"/>
      <c r="CZ87" s="155"/>
      <c r="DA87" s="5"/>
      <c r="DB87" s="5"/>
      <c r="DC87" s="5"/>
      <c r="DD87" s="5"/>
      <c r="DE87" s="5"/>
      <c r="DF87" s="5"/>
      <c r="DG87" s="5"/>
      <c r="DH87" s="5"/>
      <c r="DI87" s="155"/>
      <c r="DJ87" s="5"/>
      <c r="DK87" s="5"/>
      <c r="DL87" s="155"/>
      <c r="DM87" s="5"/>
      <c r="DN87" s="5"/>
      <c r="DO87" s="155"/>
      <c r="DP87" s="5"/>
      <c r="DQ87" s="5"/>
      <c r="DR87" s="5"/>
      <c r="DS87" s="5"/>
      <c r="DT87" s="5"/>
      <c r="DU87" s="155"/>
      <c r="DV87" s="5"/>
      <c r="DW87" s="5"/>
      <c r="DX87" s="5"/>
      <c r="DY87" s="5"/>
      <c r="DZ87" s="5"/>
      <c r="EA87" s="5"/>
      <c r="EB87" s="10"/>
      <c r="EC87" s="5"/>
      <c r="ED87" s="155"/>
      <c r="EE87" s="5"/>
      <c r="EF87" s="5"/>
      <c r="EG87" s="15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155"/>
      <c r="EW87" s="5"/>
      <c r="EX87" s="5"/>
      <c r="EY87" s="5"/>
      <c r="EZ87" s="5"/>
      <c r="FA87" s="5"/>
      <c r="FB87" s="155"/>
      <c r="FC87" s="5"/>
      <c r="FD87" s="5"/>
      <c r="FE87" s="5"/>
      <c r="FF87" s="5"/>
      <c r="FG87" s="5"/>
      <c r="FH87" s="155"/>
      <c r="FI87" s="5"/>
      <c r="FJ87" s="5"/>
      <c r="FK87" s="155"/>
      <c r="FL87" s="5"/>
      <c r="FM87" s="5"/>
      <c r="FN87" s="155"/>
      <c r="FO87" s="5"/>
      <c r="FP87" s="5"/>
      <c r="FQ87" s="155"/>
      <c r="FR87" s="5"/>
      <c r="FS87" s="5"/>
      <c r="FT87" s="155"/>
      <c r="FU87" s="5"/>
      <c r="FV87" s="5"/>
      <c r="FW87" s="5"/>
      <c r="FX87" s="5"/>
      <c r="FY87" s="5"/>
      <c r="FZ87" s="5"/>
      <c r="GA87" s="45"/>
      <c r="GB87" s="155" t="s">
        <v>1968</v>
      </c>
    </row>
    <row r="88" spans="1:184" ht="21" customHeight="1">
      <c r="A88" s="15">
        <v>73</v>
      </c>
      <c r="B88" s="206"/>
      <c r="C88" s="57" t="s">
        <v>221</v>
      </c>
      <c r="D88" s="301" t="s">
        <v>117</v>
      </c>
      <c r="E88" s="42">
        <v>87.5</v>
      </c>
      <c r="F88" s="5"/>
      <c r="G88" s="5"/>
      <c r="H88" s="266">
        <f t="shared" si="15"/>
        <v>0</v>
      </c>
      <c r="I88" s="64">
        <f t="shared" si="8"/>
        <v>0</v>
      </c>
      <c r="J88" s="8">
        <f t="shared" si="9"/>
        <v>0</v>
      </c>
      <c r="K88" s="262">
        <f t="shared" si="10"/>
        <v>0</v>
      </c>
      <c r="L88" s="8">
        <f t="shared" si="11"/>
        <v>100</v>
      </c>
      <c r="M88" s="8">
        <f t="shared" si="12"/>
        <v>130</v>
      </c>
      <c r="N88" s="187">
        <f t="shared" si="13"/>
        <v>100</v>
      </c>
      <c r="O88" s="8">
        <f t="shared" si="14"/>
        <v>8750</v>
      </c>
      <c r="P88" s="14"/>
      <c r="Q88" s="14"/>
      <c r="R88" s="290"/>
      <c r="S88" s="14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155"/>
      <c r="BB88" s="5"/>
      <c r="BC88" s="5"/>
      <c r="BD88" s="5"/>
      <c r="BE88" s="5"/>
      <c r="BF88" s="5"/>
      <c r="BG88" s="5"/>
      <c r="BH88" s="5"/>
      <c r="BI88" s="5"/>
      <c r="BJ88" s="155"/>
      <c r="BK88" s="5"/>
      <c r="BL88" s="5"/>
      <c r="BM88" s="5"/>
      <c r="BN88" s="5">
        <v>100</v>
      </c>
      <c r="BO88" s="5"/>
      <c r="BP88" s="155"/>
      <c r="BQ88" s="5"/>
      <c r="BR88" s="5"/>
      <c r="BS88" s="5"/>
      <c r="BT88" s="5"/>
      <c r="BU88" s="5"/>
      <c r="BV88" s="5"/>
      <c r="BW88" s="5"/>
      <c r="BX88" s="5"/>
      <c r="BY88" s="155"/>
      <c r="BZ88" s="5"/>
      <c r="CA88" s="5"/>
      <c r="CB88" s="155"/>
      <c r="CC88" s="5"/>
      <c r="CD88" s="5"/>
      <c r="CE88" s="15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155"/>
      <c r="CR88" s="5"/>
      <c r="CS88" s="5"/>
      <c r="CT88" s="155"/>
      <c r="CU88" s="5"/>
      <c r="CV88" s="5"/>
      <c r="CW88" s="155"/>
      <c r="CX88" s="5"/>
      <c r="CY88" s="5"/>
      <c r="CZ88" s="155"/>
      <c r="DA88" s="5"/>
      <c r="DB88" s="5"/>
      <c r="DC88" s="5"/>
      <c r="DD88" s="5"/>
      <c r="DE88" s="5"/>
      <c r="DF88" s="5"/>
      <c r="DG88" s="5"/>
      <c r="DH88" s="5"/>
      <c r="DI88" s="155"/>
      <c r="DJ88" s="5"/>
      <c r="DK88" s="5"/>
      <c r="DL88" s="155"/>
      <c r="DM88" s="5"/>
      <c r="DN88" s="5"/>
      <c r="DO88" s="155"/>
      <c r="DP88" s="5"/>
      <c r="DQ88" s="5"/>
      <c r="DR88" s="5"/>
      <c r="DS88" s="5"/>
      <c r="DT88" s="5"/>
      <c r="DU88" s="155"/>
      <c r="DV88" s="5"/>
      <c r="DW88" s="5"/>
      <c r="DX88" s="5"/>
      <c r="DY88" s="5"/>
      <c r="DZ88" s="5"/>
      <c r="EA88" s="5"/>
      <c r="EB88" s="10"/>
      <c r="EC88" s="5"/>
      <c r="ED88" s="155"/>
      <c r="EE88" s="5"/>
      <c r="EF88" s="5"/>
      <c r="EG88" s="15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155"/>
      <c r="EW88" s="5"/>
      <c r="EX88" s="5"/>
      <c r="EY88" s="5"/>
      <c r="EZ88" s="5"/>
      <c r="FA88" s="5"/>
      <c r="FB88" s="155"/>
      <c r="FC88" s="5"/>
      <c r="FD88" s="5"/>
      <c r="FE88" s="5"/>
      <c r="FF88" s="5"/>
      <c r="FG88" s="5"/>
      <c r="FH88" s="155"/>
      <c r="FI88" s="5"/>
      <c r="FJ88" s="5"/>
      <c r="FK88" s="155"/>
      <c r="FL88" s="5"/>
      <c r="FM88" s="5"/>
      <c r="FN88" s="155"/>
      <c r="FO88" s="5"/>
      <c r="FP88" s="5"/>
      <c r="FQ88" s="155"/>
      <c r="FR88" s="5"/>
      <c r="FS88" s="5"/>
      <c r="FT88" s="155"/>
      <c r="FU88" s="5"/>
      <c r="FV88" s="5"/>
      <c r="FW88" s="5"/>
      <c r="FX88" s="5"/>
      <c r="FY88" s="5"/>
      <c r="FZ88" s="5"/>
      <c r="GA88" s="45"/>
      <c r="GB88" s="5"/>
    </row>
    <row r="89" spans="1:184" ht="21" customHeight="1">
      <c r="A89" s="15">
        <v>74</v>
      </c>
      <c r="B89" s="56" t="s">
        <v>222</v>
      </c>
      <c r="C89" s="57" t="s">
        <v>223</v>
      </c>
      <c r="D89" s="301" t="s">
        <v>116</v>
      </c>
      <c r="E89" s="42">
        <v>31297.5</v>
      </c>
      <c r="F89" s="5"/>
      <c r="G89" s="5"/>
      <c r="H89" s="266">
        <f t="shared" si="15"/>
        <v>0</v>
      </c>
      <c r="I89" s="64">
        <f t="shared" si="8"/>
        <v>0</v>
      </c>
      <c r="J89" s="8">
        <f t="shared" si="9"/>
        <v>0</v>
      </c>
      <c r="K89" s="262">
        <f t="shared" si="10"/>
        <v>0</v>
      </c>
      <c r="L89" s="8">
        <f t="shared" si="11"/>
        <v>1</v>
      </c>
      <c r="M89" s="8">
        <f t="shared" si="12"/>
        <v>1.3</v>
      </c>
      <c r="N89" s="187">
        <f t="shared" si="13"/>
        <v>1</v>
      </c>
      <c r="O89" s="8">
        <f t="shared" si="14"/>
        <v>31297.5</v>
      </c>
      <c r="P89" s="14"/>
      <c r="Q89" s="14"/>
      <c r="R89" s="290"/>
      <c r="S89" s="14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155"/>
      <c r="BB89" s="5"/>
      <c r="BC89" s="5"/>
      <c r="BD89" s="5"/>
      <c r="BE89" s="5"/>
      <c r="BF89" s="5"/>
      <c r="BG89" s="5"/>
      <c r="BH89" s="5"/>
      <c r="BI89" s="5"/>
      <c r="BJ89" s="155"/>
      <c r="BK89" s="5"/>
      <c r="BL89" s="5"/>
      <c r="BM89" s="5"/>
      <c r="BN89" s="5"/>
      <c r="BO89" s="5"/>
      <c r="BP89" s="155"/>
      <c r="BQ89" s="5"/>
      <c r="BR89" s="5"/>
      <c r="BS89" s="5"/>
      <c r="BT89" s="5"/>
      <c r="BU89" s="5"/>
      <c r="BV89" s="5"/>
      <c r="BW89" s="5"/>
      <c r="BX89" s="5"/>
      <c r="BY89" s="155"/>
      <c r="BZ89" s="5"/>
      <c r="CA89" s="5"/>
      <c r="CB89" s="155"/>
      <c r="CC89" s="5"/>
      <c r="CD89" s="5"/>
      <c r="CE89" s="15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155"/>
      <c r="CR89" s="5"/>
      <c r="CS89" s="5"/>
      <c r="CT89" s="155"/>
      <c r="CU89" s="5"/>
      <c r="CV89" s="5"/>
      <c r="CW89" s="155"/>
      <c r="CX89" s="5"/>
      <c r="CY89" s="5"/>
      <c r="CZ89" s="155"/>
      <c r="DA89" s="5"/>
      <c r="DB89" s="5"/>
      <c r="DC89" s="5"/>
      <c r="DD89" s="5"/>
      <c r="DE89" s="5"/>
      <c r="DF89" s="5"/>
      <c r="DG89" s="5"/>
      <c r="DH89" s="5"/>
      <c r="DI89" s="155"/>
      <c r="DJ89" s="5">
        <v>1</v>
      </c>
      <c r="DK89" s="5"/>
      <c r="DL89" s="155"/>
      <c r="DM89" s="5"/>
      <c r="DN89" s="5"/>
      <c r="DO89" s="155"/>
      <c r="DP89" s="5"/>
      <c r="DQ89" s="5"/>
      <c r="DR89" s="5"/>
      <c r="DS89" s="5"/>
      <c r="DT89" s="5"/>
      <c r="DU89" s="155"/>
      <c r="DV89" s="5"/>
      <c r="DW89" s="5"/>
      <c r="DX89" s="5"/>
      <c r="DY89" s="5"/>
      <c r="DZ89" s="5"/>
      <c r="EA89" s="5"/>
      <c r="EB89" s="10"/>
      <c r="EC89" s="5"/>
      <c r="ED89" s="155"/>
      <c r="EE89" s="5"/>
      <c r="EF89" s="5"/>
      <c r="EG89" s="15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155"/>
      <c r="EW89" s="5"/>
      <c r="EX89" s="5"/>
      <c r="EY89" s="5"/>
      <c r="EZ89" s="5"/>
      <c r="FA89" s="5"/>
      <c r="FB89" s="155"/>
      <c r="FC89" s="5"/>
      <c r="FD89" s="5"/>
      <c r="FE89" s="5"/>
      <c r="FF89" s="5"/>
      <c r="FG89" s="5"/>
      <c r="FH89" s="155"/>
      <c r="FI89" s="5"/>
      <c r="FJ89" s="5"/>
      <c r="FK89" s="155"/>
      <c r="FL89" s="5"/>
      <c r="FM89" s="5"/>
      <c r="FN89" s="155"/>
      <c r="FO89" s="5"/>
      <c r="FP89" s="5"/>
      <c r="FQ89" s="155"/>
      <c r="FR89" s="5"/>
      <c r="FS89" s="5"/>
      <c r="FT89" s="155"/>
      <c r="FU89" s="5"/>
      <c r="FV89" s="5"/>
      <c r="FW89" s="5"/>
      <c r="FX89" s="5"/>
      <c r="FY89" s="5"/>
      <c r="FZ89" s="5"/>
      <c r="GA89" s="45"/>
      <c r="GB89" s="5"/>
    </row>
    <row r="90" spans="1:184" ht="21" customHeight="1">
      <c r="A90" s="15">
        <v>75</v>
      </c>
      <c r="B90" s="206" t="s">
        <v>224</v>
      </c>
      <c r="C90" s="57" t="s">
        <v>225</v>
      </c>
      <c r="D90" s="301" t="s">
        <v>117</v>
      </c>
      <c r="E90" s="42">
        <v>365.94</v>
      </c>
      <c r="F90" s="5"/>
      <c r="G90" s="5">
        <v>300</v>
      </c>
      <c r="H90" s="266">
        <f t="shared" si="15"/>
        <v>300</v>
      </c>
      <c r="I90" s="64">
        <f t="shared" si="8"/>
        <v>0</v>
      </c>
      <c r="J90" s="8">
        <f t="shared" si="9"/>
        <v>71</v>
      </c>
      <c r="K90" s="262">
        <f t="shared" si="10"/>
        <v>71</v>
      </c>
      <c r="L90" s="8">
        <f t="shared" si="11"/>
        <v>177</v>
      </c>
      <c r="M90" s="8">
        <f t="shared" si="12"/>
        <v>230.1</v>
      </c>
      <c r="N90" s="187"/>
      <c r="O90" s="8">
        <f t="shared" si="14"/>
        <v>0</v>
      </c>
      <c r="P90" s="76"/>
      <c r="Q90" s="76"/>
      <c r="R90" s="295"/>
      <c r="S90" s="14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155"/>
      <c r="BB90" s="5"/>
      <c r="BC90" s="5"/>
      <c r="BD90" s="5"/>
      <c r="BE90" s="5"/>
      <c r="BF90" s="5"/>
      <c r="BG90" s="5"/>
      <c r="BH90" s="5"/>
      <c r="BI90" s="5"/>
      <c r="BJ90" s="155"/>
      <c r="BK90" s="5"/>
      <c r="BL90" s="5"/>
      <c r="BM90" s="5"/>
      <c r="BN90" s="5"/>
      <c r="BO90" s="5"/>
      <c r="BP90" s="155"/>
      <c r="BQ90" s="5"/>
      <c r="BR90" s="5"/>
      <c r="BS90" s="5"/>
      <c r="BT90" s="5"/>
      <c r="BU90" s="5"/>
      <c r="BV90" s="5"/>
      <c r="BW90" s="5"/>
      <c r="BX90" s="5"/>
      <c r="BY90" s="155"/>
      <c r="BZ90" s="5">
        <v>50</v>
      </c>
      <c r="CA90" s="5"/>
      <c r="CB90" s="155"/>
      <c r="CC90" s="5"/>
      <c r="CD90" s="5"/>
      <c r="CE90" s="155">
        <v>11</v>
      </c>
      <c r="CF90" s="5">
        <v>7</v>
      </c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155">
        <v>5</v>
      </c>
      <c r="CR90" s="5">
        <v>120</v>
      </c>
      <c r="CS90" s="5"/>
      <c r="CT90" s="155">
        <v>55</v>
      </c>
      <c r="CU90" s="5"/>
      <c r="CV90" s="5"/>
      <c r="CW90" s="155"/>
      <c r="CX90" s="5"/>
      <c r="CY90" s="5"/>
      <c r="CZ90" s="155"/>
      <c r="DA90" s="5"/>
      <c r="DB90" s="5"/>
      <c r="DC90" s="5"/>
      <c r="DD90" s="5"/>
      <c r="DE90" s="5"/>
      <c r="DF90" s="5"/>
      <c r="DG90" s="5"/>
      <c r="DH90" s="5"/>
      <c r="DI90" s="155"/>
      <c r="DJ90" s="5"/>
      <c r="DK90" s="5"/>
      <c r="DL90" s="155"/>
      <c r="DM90" s="5"/>
      <c r="DN90" s="5"/>
      <c r="DO90" s="155"/>
      <c r="DP90" s="5"/>
      <c r="DQ90" s="5"/>
      <c r="DR90" s="5"/>
      <c r="DS90" s="5"/>
      <c r="DT90" s="5"/>
      <c r="DU90" s="155"/>
      <c r="DV90" s="5"/>
      <c r="DW90" s="5"/>
      <c r="DX90" s="5"/>
      <c r="DY90" s="5"/>
      <c r="DZ90" s="5"/>
      <c r="EA90" s="5"/>
      <c r="EB90" s="10"/>
      <c r="EC90" s="5"/>
      <c r="ED90" s="155"/>
      <c r="EE90" s="5"/>
      <c r="EF90" s="5"/>
      <c r="EG90" s="15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155"/>
      <c r="EW90" s="5"/>
      <c r="EX90" s="5"/>
      <c r="EY90" s="5"/>
      <c r="EZ90" s="5"/>
      <c r="FA90" s="5"/>
      <c r="FB90" s="155"/>
      <c r="FC90" s="5"/>
      <c r="FD90" s="5"/>
      <c r="FE90" s="5"/>
      <c r="FF90" s="5"/>
      <c r="FG90" s="5"/>
      <c r="FH90" s="155"/>
      <c r="FI90" s="5"/>
      <c r="FJ90" s="5"/>
      <c r="FK90" s="155"/>
      <c r="FL90" s="5"/>
      <c r="FM90" s="5"/>
      <c r="FN90" s="155"/>
      <c r="FO90" s="5"/>
      <c r="FP90" s="5"/>
      <c r="FQ90" s="155"/>
      <c r="FR90" s="5"/>
      <c r="FS90" s="5"/>
      <c r="FT90" s="155"/>
      <c r="FU90" s="5"/>
      <c r="FV90" s="5"/>
      <c r="FW90" s="5"/>
      <c r="FX90" s="5"/>
      <c r="FY90" s="5"/>
      <c r="FZ90" s="5"/>
      <c r="GA90" s="45"/>
      <c r="GB90" s="155" t="s">
        <v>1981</v>
      </c>
    </row>
    <row r="91" spans="1:184" ht="21">
      <c r="A91" s="5"/>
      <c r="B91" s="5"/>
      <c r="C91" s="5"/>
      <c r="D91" s="5"/>
      <c r="E91" s="86"/>
      <c r="F91" s="5"/>
      <c r="G91" s="5"/>
      <c r="H91" s="266">
        <f t="shared" si="15"/>
        <v>0</v>
      </c>
      <c r="I91" s="64">
        <f t="shared" si="8"/>
        <v>0</v>
      </c>
      <c r="J91" s="8">
        <f t="shared" si="9"/>
        <v>0</v>
      </c>
      <c r="K91" s="262">
        <f t="shared" si="10"/>
        <v>0</v>
      </c>
      <c r="L91" s="8">
        <f t="shared" si="11"/>
        <v>0</v>
      </c>
      <c r="M91" s="8">
        <f t="shared" si="12"/>
        <v>0</v>
      </c>
      <c r="N91" s="187">
        <f t="shared" si="13"/>
        <v>0</v>
      </c>
      <c r="O91" s="8">
        <f t="shared" si="14"/>
        <v>0</v>
      </c>
      <c r="GB91" s="5"/>
    </row>
    <row r="92" spans="1:184" s="2" customFormat="1" ht="21" customHeight="1">
      <c r="A92" s="15">
        <v>77</v>
      </c>
      <c r="B92" s="206" t="s">
        <v>226</v>
      </c>
      <c r="C92" s="57" t="s">
        <v>227</v>
      </c>
      <c r="D92" s="301" t="s">
        <v>143</v>
      </c>
      <c r="E92" s="42">
        <v>0.7276</v>
      </c>
      <c r="F92" s="5">
        <v>3000</v>
      </c>
      <c r="G92" s="5"/>
      <c r="H92" s="266">
        <f t="shared" si="15"/>
        <v>3000</v>
      </c>
      <c r="I92" s="64">
        <f t="shared" si="8"/>
        <v>0</v>
      </c>
      <c r="J92" s="8">
        <f t="shared" si="9"/>
        <v>310</v>
      </c>
      <c r="K92" s="262">
        <f t="shared" si="10"/>
        <v>310</v>
      </c>
      <c r="L92" s="8">
        <f t="shared" si="11"/>
        <v>14100</v>
      </c>
      <c r="M92" s="8">
        <f t="shared" si="12"/>
        <v>18330</v>
      </c>
      <c r="N92" s="187">
        <f t="shared" si="13"/>
        <v>10790</v>
      </c>
      <c r="O92" s="8">
        <f t="shared" si="14"/>
        <v>7850.804</v>
      </c>
      <c r="P92" s="76"/>
      <c r="Q92" s="76"/>
      <c r="R92" s="295"/>
      <c r="S92" s="14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155"/>
      <c r="BB92" s="5"/>
      <c r="BC92" s="5"/>
      <c r="BD92" s="5"/>
      <c r="BE92" s="5"/>
      <c r="BF92" s="5"/>
      <c r="BG92" s="5"/>
      <c r="BH92" s="5"/>
      <c r="BI92" s="5"/>
      <c r="BJ92" s="155"/>
      <c r="BK92" s="5"/>
      <c r="BL92" s="5"/>
      <c r="BM92" s="5"/>
      <c r="BN92" s="5"/>
      <c r="BO92" s="5"/>
      <c r="BP92" s="155"/>
      <c r="BQ92" s="5"/>
      <c r="BR92" s="5"/>
      <c r="BS92" s="5"/>
      <c r="BT92" s="5"/>
      <c r="BU92" s="5"/>
      <c r="BV92" s="5"/>
      <c r="BW92" s="5"/>
      <c r="BX92" s="5"/>
      <c r="BY92" s="155"/>
      <c r="BZ92" s="5"/>
      <c r="CA92" s="5"/>
      <c r="CB92" s="155"/>
      <c r="CC92" s="5"/>
      <c r="CD92" s="5"/>
      <c r="CE92" s="155">
        <v>0</v>
      </c>
      <c r="CF92" s="5">
        <v>8000</v>
      </c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155"/>
      <c r="CR92" s="5"/>
      <c r="CS92" s="5"/>
      <c r="CT92" s="155"/>
      <c r="CU92" s="5"/>
      <c r="CV92" s="5"/>
      <c r="CW92" s="155">
        <v>310</v>
      </c>
      <c r="CX92" s="5">
        <v>6100</v>
      </c>
      <c r="CY92" s="5"/>
      <c r="CZ92" s="155"/>
      <c r="DA92" s="5"/>
      <c r="DB92" s="5"/>
      <c r="DC92" s="5"/>
      <c r="DD92" s="5"/>
      <c r="DE92" s="5"/>
      <c r="DF92" s="5"/>
      <c r="DG92" s="5"/>
      <c r="DH92" s="5"/>
      <c r="DI92" s="155"/>
      <c r="DJ92" s="5"/>
      <c r="DK92" s="5"/>
      <c r="DL92" s="155"/>
      <c r="DM92" s="5"/>
      <c r="DN92" s="5"/>
      <c r="DO92" s="155"/>
      <c r="DP92" s="5"/>
      <c r="DQ92" s="5"/>
      <c r="DR92" s="5"/>
      <c r="DS92" s="5"/>
      <c r="DT92" s="5"/>
      <c r="DU92" s="155"/>
      <c r="DV92" s="5"/>
      <c r="DW92" s="5"/>
      <c r="DX92" s="5"/>
      <c r="DY92" s="5"/>
      <c r="DZ92" s="5"/>
      <c r="EA92" s="5"/>
      <c r="EB92" s="10"/>
      <c r="EC92" s="5"/>
      <c r="ED92" s="155"/>
      <c r="EE92" s="5"/>
      <c r="EF92" s="5"/>
      <c r="EG92" s="15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155"/>
      <c r="EW92" s="5"/>
      <c r="EX92" s="5"/>
      <c r="EY92" s="5"/>
      <c r="EZ92" s="5"/>
      <c r="FA92" s="5"/>
      <c r="FB92" s="155"/>
      <c r="FC92" s="5"/>
      <c r="FD92" s="5"/>
      <c r="FE92" s="5"/>
      <c r="FF92" s="5"/>
      <c r="FG92" s="5"/>
      <c r="FH92" s="155"/>
      <c r="FI92" s="5"/>
      <c r="FJ92" s="5"/>
      <c r="FK92" s="155"/>
      <c r="FL92" s="5"/>
      <c r="FM92" s="5"/>
      <c r="FN92" s="155"/>
      <c r="FO92" s="5"/>
      <c r="FP92" s="5"/>
      <c r="FQ92" s="155"/>
      <c r="FR92" s="5"/>
      <c r="FS92" s="5"/>
      <c r="FT92" s="155"/>
      <c r="FU92" s="5"/>
      <c r="FV92" s="5"/>
      <c r="FW92" s="5"/>
      <c r="FX92" s="5"/>
      <c r="FY92" s="5"/>
      <c r="FZ92" s="5"/>
      <c r="GA92" s="45"/>
      <c r="GB92" s="6"/>
    </row>
    <row r="93" spans="1:184" s="2" customFormat="1" ht="22.5" customHeight="1">
      <c r="A93" s="15">
        <v>78</v>
      </c>
      <c r="B93" s="206" t="s">
        <v>228</v>
      </c>
      <c r="C93" s="57" t="s">
        <v>229</v>
      </c>
      <c r="D93" s="301" t="s">
        <v>73</v>
      </c>
      <c r="E93" s="42">
        <v>18000</v>
      </c>
      <c r="F93" s="5"/>
      <c r="G93" s="5"/>
      <c r="H93" s="266">
        <f t="shared" si="15"/>
        <v>0</v>
      </c>
      <c r="I93" s="64">
        <f t="shared" si="8"/>
        <v>0</v>
      </c>
      <c r="J93" s="8">
        <f t="shared" si="9"/>
        <v>0</v>
      </c>
      <c r="K93" s="262">
        <f t="shared" si="10"/>
        <v>0</v>
      </c>
      <c r="L93" s="8">
        <f t="shared" si="11"/>
        <v>170</v>
      </c>
      <c r="M93" s="8">
        <f t="shared" si="12"/>
        <v>221</v>
      </c>
      <c r="N93" s="187">
        <f t="shared" si="13"/>
        <v>170</v>
      </c>
      <c r="O93" s="8">
        <f t="shared" si="14"/>
        <v>3060000</v>
      </c>
      <c r="P93" s="14"/>
      <c r="Q93" s="14"/>
      <c r="R93" s="290"/>
      <c r="S93" s="14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155"/>
      <c r="BB93" s="5"/>
      <c r="BC93" s="5"/>
      <c r="BD93" s="5"/>
      <c r="BE93" s="5"/>
      <c r="BF93" s="5"/>
      <c r="BG93" s="5"/>
      <c r="BH93" s="5"/>
      <c r="BI93" s="5"/>
      <c r="BJ93" s="155"/>
      <c r="BK93" s="5"/>
      <c r="BL93" s="5"/>
      <c r="BM93" s="5"/>
      <c r="BN93" s="5"/>
      <c r="BO93" s="5"/>
      <c r="BP93" s="155"/>
      <c r="BQ93" s="5"/>
      <c r="BR93" s="5"/>
      <c r="BS93" s="5"/>
      <c r="BT93" s="5"/>
      <c r="BU93" s="5"/>
      <c r="BV93" s="5"/>
      <c r="BW93" s="5"/>
      <c r="BX93" s="5"/>
      <c r="BY93" s="155"/>
      <c r="BZ93" s="5"/>
      <c r="CA93" s="5"/>
      <c r="CB93" s="155"/>
      <c r="CC93" s="5"/>
      <c r="CD93" s="5"/>
      <c r="CE93" s="15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155"/>
      <c r="CR93" s="5"/>
      <c r="CS93" s="5"/>
      <c r="CT93" s="155"/>
      <c r="CU93" s="5"/>
      <c r="CV93" s="5"/>
      <c r="CW93" s="155"/>
      <c r="CX93" s="5"/>
      <c r="CY93" s="5"/>
      <c r="CZ93" s="155"/>
      <c r="DA93" s="5"/>
      <c r="DB93" s="5"/>
      <c r="DC93" s="5"/>
      <c r="DD93" s="5"/>
      <c r="DE93" s="5"/>
      <c r="DF93" s="5"/>
      <c r="DG93" s="5"/>
      <c r="DH93" s="5"/>
      <c r="DI93" s="155"/>
      <c r="DJ93" s="5"/>
      <c r="DK93" s="5"/>
      <c r="DL93" s="155"/>
      <c r="DM93" s="5">
        <v>170</v>
      </c>
      <c r="DN93" s="5"/>
      <c r="DO93" s="155"/>
      <c r="DP93" s="5"/>
      <c r="DQ93" s="5"/>
      <c r="DR93" s="5"/>
      <c r="DS93" s="5"/>
      <c r="DT93" s="5"/>
      <c r="DU93" s="155"/>
      <c r="DV93" s="5"/>
      <c r="DW93" s="5"/>
      <c r="DX93" s="5"/>
      <c r="DY93" s="5"/>
      <c r="DZ93" s="5"/>
      <c r="EA93" s="5"/>
      <c r="EB93" s="10"/>
      <c r="EC93" s="5"/>
      <c r="ED93" s="155"/>
      <c r="EE93" s="5"/>
      <c r="EF93" s="5"/>
      <c r="EG93" s="15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155"/>
      <c r="EW93" s="5"/>
      <c r="EX93" s="5"/>
      <c r="EY93" s="5"/>
      <c r="EZ93" s="5"/>
      <c r="FA93" s="5"/>
      <c r="FB93" s="155"/>
      <c r="FC93" s="5"/>
      <c r="FD93" s="5"/>
      <c r="FE93" s="5"/>
      <c r="FF93" s="5"/>
      <c r="FG93" s="5"/>
      <c r="FH93" s="155"/>
      <c r="FI93" s="5"/>
      <c r="FJ93" s="5"/>
      <c r="FK93" s="155"/>
      <c r="FL93" s="5"/>
      <c r="FM93" s="5"/>
      <c r="FN93" s="155"/>
      <c r="FO93" s="5"/>
      <c r="FP93" s="5"/>
      <c r="FQ93" s="155"/>
      <c r="FR93" s="5"/>
      <c r="FS93" s="5"/>
      <c r="FT93" s="155"/>
      <c r="FU93" s="5"/>
      <c r="FV93" s="5"/>
      <c r="FW93" s="5"/>
      <c r="FX93" s="5"/>
      <c r="FY93" s="5"/>
      <c r="FZ93" s="5"/>
      <c r="GA93" s="45"/>
      <c r="GB93" s="164" t="s">
        <v>1978</v>
      </c>
    </row>
    <row r="94" spans="1:184" s="2" customFormat="1" ht="22.5" customHeight="1">
      <c r="A94" s="15"/>
      <c r="B94" s="206"/>
      <c r="C94" s="85" t="s">
        <v>2031</v>
      </c>
      <c r="D94" s="301"/>
      <c r="E94" s="42">
        <v>16000</v>
      </c>
      <c r="F94" s="5"/>
      <c r="G94" s="5"/>
      <c r="H94" s="266"/>
      <c r="I94" s="64">
        <f t="shared" si="8"/>
        <v>0</v>
      </c>
      <c r="J94" s="8">
        <f t="shared" si="9"/>
        <v>0</v>
      </c>
      <c r="K94" s="262">
        <f t="shared" si="10"/>
        <v>0</v>
      </c>
      <c r="L94" s="8">
        <f t="shared" si="11"/>
        <v>40</v>
      </c>
      <c r="M94" s="8">
        <f t="shared" si="12"/>
        <v>52</v>
      </c>
      <c r="N94" s="187">
        <f t="shared" si="13"/>
        <v>40</v>
      </c>
      <c r="O94" s="8">
        <f t="shared" si="14"/>
        <v>640000</v>
      </c>
      <c r="P94" s="14"/>
      <c r="Q94" s="14"/>
      <c r="R94" s="290"/>
      <c r="S94" s="14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155"/>
      <c r="BB94" s="5"/>
      <c r="BC94" s="5"/>
      <c r="BD94" s="5"/>
      <c r="BE94" s="5"/>
      <c r="BF94" s="5"/>
      <c r="BG94" s="5"/>
      <c r="BH94" s="5"/>
      <c r="BI94" s="5"/>
      <c r="BJ94" s="155"/>
      <c r="BK94" s="5"/>
      <c r="BL94" s="5"/>
      <c r="BM94" s="5"/>
      <c r="BN94" s="5"/>
      <c r="BO94" s="5"/>
      <c r="BP94" s="155"/>
      <c r="BQ94" s="5"/>
      <c r="BR94" s="5"/>
      <c r="BS94" s="5"/>
      <c r="BT94" s="5"/>
      <c r="BU94" s="5"/>
      <c r="BV94" s="5"/>
      <c r="BW94" s="5"/>
      <c r="BX94" s="5"/>
      <c r="BY94" s="155"/>
      <c r="BZ94" s="5"/>
      <c r="CA94" s="5"/>
      <c r="CB94" s="155"/>
      <c r="CC94" s="5"/>
      <c r="CD94" s="5"/>
      <c r="CE94" s="15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155"/>
      <c r="CR94" s="5"/>
      <c r="CS94" s="5"/>
      <c r="CT94" s="155"/>
      <c r="CU94" s="5"/>
      <c r="CV94" s="5"/>
      <c r="CW94" s="155"/>
      <c r="CX94" s="5"/>
      <c r="CY94" s="5"/>
      <c r="CZ94" s="155"/>
      <c r="DA94" s="5"/>
      <c r="DB94" s="5"/>
      <c r="DC94" s="5"/>
      <c r="DD94" s="5"/>
      <c r="DE94" s="5"/>
      <c r="DF94" s="5"/>
      <c r="DG94" s="5"/>
      <c r="DH94" s="5"/>
      <c r="DI94" s="155"/>
      <c r="DJ94" s="5"/>
      <c r="DK94" s="5"/>
      <c r="DL94" s="155"/>
      <c r="DM94" s="5">
        <v>40</v>
      </c>
      <c r="DN94" s="5"/>
      <c r="DO94" s="155"/>
      <c r="DP94" s="5"/>
      <c r="DQ94" s="5"/>
      <c r="DR94" s="5"/>
      <c r="DS94" s="5"/>
      <c r="DT94" s="5"/>
      <c r="DU94" s="155"/>
      <c r="DV94" s="5"/>
      <c r="DW94" s="5"/>
      <c r="DX94" s="5"/>
      <c r="DY94" s="5"/>
      <c r="DZ94" s="5"/>
      <c r="EA94" s="5"/>
      <c r="EB94" s="10"/>
      <c r="EC94" s="5"/>
      <c r="ED94" s="155"/>
      <c r="EE94" s="5"/>
      <c r="EF94" s="5"/>
      <c r="EG94" s="15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155"/>
      <c r="EW94" s="5"/>
      <c r="EX94" s="5"/>
      <c r="EY94" s="5"/>
      <c r="EZ94" s="5"/>
      <c r="FA94" s="5"/>
      <c r="FB94" s="155"/>
      <c r="FC94" s="5"/>
      <c r="FD94" s="5"/>
      <c r="FE94" s="5"/>
      <c r="FF94" s="5"/>
      <c r="FG94" s="5"/>
      <c r="FH94" s="155"/>
      <c r="FI94" s="5"/>
      <c r="FJ94" s="5"/>
      <c r="FK94" s="155"/>
      <c r="FL94" s="5"/>
      <c r="FM94" s="5"/>
      <c r="FN94" s="155"/>
      <c r="FO94" s="5"/>
      <c r="FP94" s="5"/>
      <c r="FQ94" s="155"/>
      <c r="FR94" s="5"/>
      <c r="FS94" s="5"/>
      <c r="FT94" s="155"/>
      <c r="FU94" s="5"/>
      <c r="FV94" s="5"/>
      <c r="FW94" s="5"/>
      <c r="FX94" s="5"/>
      <c r="FY94" s="5"/>
      <c r="FZ94" s="5"/>
      <c r="GA94" s="45"/>
      <c r="GB94" s="164"/>
    </row>
    <row r="95" spans="1:184" s="2" customFormat="1" ht="21" customHeight="1">
      <c r="A95" s="15">
        <v>80</v>
      </c>
      <c r="B95" s="206" t="s">
        <v>230</v>
      </c>
      <c r="C95" s="57" t="s">
        <v>231</v>
      </c>
      <c r="D95" s="301" t="s">
        <v>143</v>
      </c>
      <c r="E95" s="42">
        <v>17.548</v>
      </c>
      <c r="F95" s="5">
        <v>4000</v>
      </c>
      <c r="G95" s="5"/>
      <c r="H95" s="266">
        <f t="shared" si="15"/>
        <v>4000</v>
      </c>
      <c r="I95" s="64">
        <f t="shared" si="8"/>
        <v>0</v>
      </c>
      <c r="J95" s="8">
        <f t="shared" si="9"/>
        <v>5770</v>
      </c>
      <c r="K95" s="262">
        <f t="shared" si="10"/>
        <v>5770</v>
      </c>
      <c r="L95" s="8">
        <f t="shared" si="11"/>
        <v>20100</v>
      </c>
      <c r="M95" s="8">
        <f t="shared" si="12"/>
        <v>26130</v>
      </c>
      <c r="N95" s="187">
        <f t="shared" si="13"/>
        <v>10330</v>
      </c>
      <c r="O95" s="8">
        <f t="shared" si="14"/>
        <v>181270.84</v>
      </c>
      <c r="P95" s="14"/>
      <c r="Q95" s="14"/>
      <c r="R95" s="290"/>
      <c r="S95" s="14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155"/>
      <c r="BB95" s="5"/>
      <c r="BC95" s="5"/>
      <c r="BD95" s="5"/>
      <c r="BE95" s="5"/>
      <c r="BF95" s="5"/>
      <c r="BG95" s="5"/>
      <c r="BH95" s="5"/>
      <c r="BI95" s="5"/>
      <c r="BJ95" s="155"/>
      <c r="BK95" s="5"/>
      <c r="BL95" s="5"/>
      <c r="BM95" s="5"/>
      <c r="BN95" s="5"/>
      <c r="BO95" s="5"/>
      <c r="BP95" s="155"/>
      <c r="BQ95" s="5"/>
      <c r="BR95" s="5"/>
      <c r="BS95" s="5"/>
      <c r="BT95" s="5"/>
      <c r="BU95" s="5"/>
      <c r="BV95" s="5"/>
      <c r="BW95" s="5"/>
      <c r="BX95" s="5"/>
      <c r="BY95" s="155"/>
      <c r="BZ95" s="5"/>
      <c r="CA95" s="5"/>
      <c r="CB95" s="155"/>
      <c r="CC95" s="5"/>
      <c r="CD95" s="5"/>
      <c r="CE95" s="155">
        <v>3534</v>
      </c>
      <c r="CF95" s="5">
        <v>15000</v>
      </c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155"/>
      <c r="CR95" s="5"/>
      <c r="CS95" s="5"/>
      <c r="CT95" s="155"/>
      <c r="CU95" s="5"/>
      <c r="CV95" s="5"/>
      <c r="CW95" s="155">
        <v>2236</v>
      </c>
      <c r="CX95" s="5">
        <v>5100</v>
      </c>
      <c r="CY95" s="5"/>
      <c r="CZ95" s="155"/>
      <c r="DA95" s="5"/>
      <c r="DB95" s="5"/>
      <c r="DC95" s="5"/>
      <c r="DD95" s="5"/>
      <c r="DE95" s="5"/>
      <c r="DF95" s="5"/>
      <c r="DG95" s="5"/>
      <c r="DH95" s="5"/>
      <c r="DI95" s="155"/>
      <c r="DJ95" s="5"/>
      <c r="DK95" s="5"/>
      <c r="DL95" s="155"/>
      <c r="DM95" s="5"/>
      <c r="DN95" s="5"/>
      <c r="DO95" s="155"/>
      <c r="DP95" s="5"/>
      <c r="DQ95" s="5"/>
      <c r="DR95" s="5"/>
      <c r="DS95" s="5"/>
      <c r="DT95" s="5"/>
      <c r="DU95" s="155"/>
      <c r="DV95" s="5"/>
      <c r="DW95" s="5"/>
      <c r="DX95" s="5"/>
      <c r="DY95" s="5"/>
      <c r="DZ95" s="5"/>
      <c r="EA95" s="5"/>
      <c r="EB95" s="10"/>
      <c r="EC95" s="5"/>
      <c r="ED95" s="155"/>
      <c r="EE95" s="5"/>
      <c r="EF95" s="5"/>
      <c r="EG95" s="15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155"/>
      <c r="EW95" s="5"/>
      <c r="EX95" s="5"/>
      <c r="EY95" s="5"/>
      <c r="EZ95" s="5"/>
      <c r="FA95" s="5"/>
      <c r="FB95" s="155"/>
      <c r="FC95" s="5"/>
      <c r="FD95" s="5"/>
      <c r="FE95" s="5"/>
      <c r="FF95" s="5"/>
      <c r="FG95" s="5"/>
      <c r="FH95" s="155"/>
      <c r="FI95" s="5"/>
      <c r="FJ95" s="5"/>
      <c r="FK95" s="155"/>
      <c r="FL95" s="5"/>
      <c r="FM95" s="5"/>
      <c r="FN95" s="155"/>
      <c r="FO95" s="5"/>
      <c r="FP95" s="5"/>
      <c r="FQ95" s="155"/>
      <c r="FR95" s="5"/>
      <c r="FS95" s="5"/>
      <c r="FT95" s="155"/>
      <c r="FU95" s="5"/>
      <c r="FV95" s="5"/>
      <c r="FW95" s="5"/>
      <c r="FX95" s="5"/>
      <c r="FY95" s="5"/>
      <c r="FZ95" s="5"/>
      <c r="GA95" s="45"/>
      <c r="GB95" s="164" t="s">
        <v>1983</v>
      </c>
    </row>
    <row r="96" spans="1:184" ht="21" customHeight="1">
      <c r="A96" s="15">
        <v>81</v>
      </c>
      <c r="B96" s="206" t="s">
        <v>232</v>
      </c>
      <c r="C96" s="57" t="s">
        <v>233</v>
      </c>
      <c r="D96" s="301" t="s">
        <v>116</v>
      </c>
      <c r="E96" s="42">
        <v>318.86</v>
      </c>
      <c r="F96" s="5"/>
      <c r="G96" s="5"/>
      <c r="H96" s="266">
        <f>F96+G96</f>
        <v>0</v>
      </c>
      <c r="I96" s="64">
        <f t="shared" si="8"/>
        <v>0</v>
      </c>
      <c r="J96" s="8">
        <f t="shared" si="9"/>
        <v>0</v>
      </c>
      <c r="K96" s="262">
        <f t="shared" si="10"/>
        <v>0</v>
      </c>
      <c r="L96" s="8">
        <f t="shared" si="11"/>
        <v>15</v>
      </c>
      <c r="M96" s="8">
        <f t="shared" si="12"/>
        <v>19.5</v>
      </c>
      <c r="N96" s="187">
        <f t="shared" si="13"/>
        <v>15</v>
      </c>
      <c r="O96" s="8">
        <f t="shared" si="14"/>
        <v>4782.900000000001</v>
      </c>
      <c r="P96" s="14"/>
      <c r="Q96" s="14"/>
      <c r="R96" s="290"/>
      <c r="S96" s="14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155"/>
      <c r="BB96" s="5"/>
      <c r="BC96" s="5"/>
      <c r="BD96" s="5"/>
      <c r="BE96" s="5"/>
      <c r="BF96" s="5"/>
      <c r="BG96" s="5"/>
      <c r="BH96" s="5"/>
      <c r="BI96" s="5"/>
      <c r="BJ96" s="155"/>
      <c r="BK96" s="5"/>
      <c r="BL96" s="5"/>
      <c r="BM96" s="5"/>
      <c r="BN96" s="5"/>
      <c r="BO96" s="5"/>
      <c r="BP96" s="155"/>
      <c r="BQ96" s="5"/>
      <c r="BR96" s="5"/>
      <c r="BS96" s="5"/>
      <c r="BT96" s="5"/>
      <c r="BU96" s="5"/>
      <c r="BV96" s="5"/>
      <c r="BW96" s="5"/>
      <c r="BX96" s="5"/>
      <c r="BY96" s="155"/>
      <c r="BZ96" s="5"/>
      <c r="CA96" s="5"/>
      <c r="CB96" s="155"/>
      <c r="CC96" s="5"/>
      <c r="CD96" s="5"/>
      <c r="CE96" s="15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155"/>
      <c r="CR96" s="5"/>
      <c r="CS96" s="5"/>
      <c r="CT96" s="155"/>
      <c r="CU96" s="5"/>
      <c r="CV96" s="5"/>
      <c r="CW96" s="155"/>
      <c r="CX96" s="5"/>
      <c r="CY96" s="5"/>
      <c r="CZ96" s="155"/>
      <c r="DA96" s="5"/>
      <c r="DB96" s="5"/>
      <c r="DC96" s="5"/>
      <c r="DD96" s="5"/>
      <c r="DE96" s="5"/>
      <c r="DF96" s="5"/>
      <c r="DG96" s="5"/>
      <c r="DH96" s="5"/>
      <c r="DI96" s="155"/>
      <c r="DJ96" s="5"/>
      <c r="DK96" s="5"/>
      <c r="DL96" s="155"/>
      <c r="DM96" s="5"/>
      <c r="DN96" s="5"/>
      <c r="DO96" s="155"/>
      <c r="DP96" s="5"/>
      <c r="DQ96" s="5"/>
      <c r="DR96" s="5"/>
      <c r="DS96" s="5"/>
      <c r="DT96" s="5"/>
      <c r="DU96" s="155"/>
      <c r="DV96" s="5"/>
      <c r="DW96" s="5"/>
      <c r="DX96" s="5"/>
      <c r="DY96" s="5"/>
      <c r="DZ96" s="5"/>
      <c r="EA96" s="5"/>
      <c r="EB96" s="10"/>
      <c r="EC96" s="5"/>
      <c r="ED96" s="155"/>
      <c r="EE96" s="5"/>
      <c r="EF96" s="5"/>
      <c r="EG96" s="155"/>
      <c r="EH96" s="5">
        <v>15</v>
      </c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155"/>
      <c r="EW96" s="5"/>
      <c r="EX96" s="5"/>
      <c r="EY96" s="5"/>
      <c r="EZ96" s="5"/>
      <c r="FA96" s="5"/>
      <c r="FB96" s="155"/>
      <c r="FC96" s="5"/>
      <c r="FD96" s="5"/>
      <c r="FE96" s="5"/>
      <c r="FF96" s="5"/>
      <c r="FG96" s="5"/>
      <c r="FH96" s="155"/>
      <c r="FI96" s="5"/>
      <c r="FJ96" s="5"/>
      <c r="FK96" s="155"/>
      <c r="FL96" s="5"/>
      <c r="FM96" s="5"/>
      <c r="FN96" s="155"/>
      <c r="FO96" s="5"/>
      <c r="FP96" s="5"/>
      <c r="FQ96" s="155"/>
      <c r="FR96" s="5"/>
      <c r="FS96" s="5"/>
      <c r="FT96" s="155"/>
      <c r="FU96" s="5"/>
      <c r="FV96" s="5"/>
      <c r="FW96" s="5"/>
      <c r="FX96" s="5"/>
      <c r="FY96" s="5"/>
      <c r="FZ96" s="5"/>
      <c r="GA96" s="45"/>
      <c r="GB96" s="155" t="s">
        <v>2016</v>
      </c>
    </row>
    <row r="97" spans="1:184" ht="21" customHeight="1">
      <c r="A97" s="15">
        <v>83</v>
      </c>
      <c r="B97" s="206"/>
      <c r="C97" s="57" t="s">
        <v>1389</v>
      </c>
      <c r="D97" s="301" t="s">
        <v>75</v>
      </c>
      <c r="E97" s="42">
        <v>13910</v>
      </c>
      <c r="F97" s="5"/>
      <c r="G97" s="5"/>
      <c r="H97" s="266">
        <f t="shared" si="15"/>
        <v>0</v>
      </c>
      <c r="I97" s="64">
        <f t="shared" si="8"/>
        <v>0</v>
      </c>
      <c r="J97" s="8">
        <f t="shared" si="9"/>
        <v>0</v>
      </c>
      <c r="K97" s="262">
        <f t="shared" si="10"/>
        <v>0</v>
      </c>
      <c r="L97" s="8">
        <f t="shared" si="11"/>
        <v>0</v>
      </c>
      <c r="M97" s="8">
        <f t="shared" si="12"/>
        <v>0</v>
      </c>
      <c r="N97" s="187">
        <f t="shared" si="13"/>
        <v>0</v>
      </c>
      <c r="O97" s="8">
        <f t="shared" si="14"/>
        <v>0</v>
      </c>
      <c r="P97" s="14"/>
      <c r="Q97" s="14"/>
      <c r="R97" s="290"/>
      <c r="S97" s="14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155"/>
      <c r="BB97" s="5"/>
      <c r="BC97" s="5"/>
      <c r="BD97" s="5"/>
      <c r="BE97" s="5"/>
      <c r="BF97" s="5"/>
      <c r="BG97" s="5"/>
      <c r="BH97" s="5"/>
      <c r="BI97" s="5"/>
      <c r="BJ97" s="155"/>
      <c r="BK97" s="5"/>
      <c r="BL97" s="5"/>
      <c r="BM97" s="5"/>
      <c r="BN97" s="5"/>
      <c r="BO97" s="5"/>
      <c r="BP97" s="155"/>
      <c r="BQ97" s="5"/>
      <c r="BR97" s="5"/>
      <c r="BS97" s="5"/>
      <c r="BT97" s="5"/>
      <c r="BU97" s="5"/>
      <c r="BV97" s="5"/>
      <c r="BW97" s="5"/>
      <c r="BX97" s="5"/>
      <c r="BY97" s="155"/>
      <c r="BZ97" s="5"/>
      <c r="CA97" s="5"/>
      <c r="CB97" s="155"/>
      <c r="CC97" s="5"/>
      <c r="CD97" s="5"/>
      <c r="CE97" s="15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155"/>
      <c r="CR97" s="5"/>
      <c r="CS97" s="5"/>
      <c r="CT97" s="155"/>
      <c r="CU97" s="5"/>
      <c r="CV97" s="5"/>
      <c r="CW97" s="155"/>
      <c r="CX97" s="5"/>
      <c r="CY97" s="5"/>
      <c r="CZ97" s="155"/>
      <c r="DA97" s="5"/>
      <c r="DB97" s="5"/>
      <c r="DC97" s="5"/>
      <c r="DD97" s="5"/>
      <c r="DE97" s="5"/>
      <c r="DF97" s="5"/>
      <c r="DG97" s="5"/>
      <c r="DH97" s="5"/>
      <c r="DI97" s="155"/>
      <c r="DJ97" s="5"/>
      <c r="DK97" s="5"/>
      <c r="DL97" s="155"/>
      <c r="DM97" s="5"/>
      <c r="DN97" s="5"/>
      <c r="DO97" s="155"/>
      <c r="DP97" s="5"/>
      <c r="DQ97" s="5"/>
      <c r="DR97" s="5"/>
      <c r="DS97" s="5"/>
      <c r="DT97" s="5"/>
      <c r="DU97" s="155"/>
      <c r="DV97" s="5"/>
      <c r="DW97" s="5"/>
      <c r="DX97" s="5"/>
      <c r="DY97" s="5"/>
      <c r="DZ97" s="5"/>
      <c r="EA97" s="5"/>
      <c r="EB97" s="10"/>
      <c r="EC97" s="5"/>
      <c r="ED97" s="155"/>
      <c r="EE97" s="5"/>
      <c r="EF97" s="5"/>
      <c r="EG97" s="15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155"/>
      <c r="EW97" s="5"/>
      <c r="EX97" s="5"/>
      <c r="EY97" s="5"/>
      <c r="EZ97" s="5"/>
      <c r="FA97" s="5"/>
      <c r="FB97" s="155"/>
      <c r="FC97" s="5"/>
      <c r="FD97" s="5"/>
      <c r="FE97" s="5"/>
      <c r="FF97" s="5"/>
      <c r="FG97" s="5"/>
      <c r="FH97" s="155"/>
      <c r="FI97" s="5"/>
      <c r="FJ97" s="5"/>
      <c r="FK97" s="155"/>
      <c r="FL97" s="5"/>
      <c r="FM97" s="5"/>
      <c r="FN97" s="155"/>
      <c r="FO97" s="5"/>
      <c r="FP97" s="5"/>
      <c r="FQ97" s="155"/>
      <c r="FR97" s="5"/>
      <c r="FS97" s="5"/>
      <c r="FT97" s="155"/>
      <c r="FU97" s="5"/>
      <c r="FV97" s="5"/>
      <c r="FW97" s="5"/>
      <c r="FX97" s="5"/>
      <c r="FY97" s="5"/>
      <c r="FZ97" s="5"/>
      <c r="GA97" s="45"/>
      <c r="GB97" s="5"/>
    </row>
    <row r="98" spans="1:184" ht="21" customHeight="1">
      <c r="A98" s="15"/>
      <c r="B98" s="206" t="s">
        <v>1862</v>
      </c>
      <c r="C98" s="57" t="s">
        <v>1861</v>
      </c>
      <c r="D98" s="301"/>
      <c r="E98" s="42"/>
      <c r="F98" s="5"/>
      <c r="G98" s="5"/>
      <c r="H98" s="266"/>
      <c r="I98" s="64">
        <f t="shared" si="8"/>
        <v>0</v>
      </c>
      <c r="J98" s="8">
        <f t="shared" si="9"/>
        <v>0</v>
      </c>
      <c r="K98" s="262">
        <f t="shared" si="10"/>
        <v>0</v>
      </c>
      <c r="L98" s="8">
        <f t="shared" si="11"/>
        <v>0</v>
      </c>
      <c r="M98" s="8">
        <f t="shared" si="12"/>
        <v>0</v>
      </c>
      <c r="N98" s="187">
        <f t="shared" si="13"/>
        <v>0</v>
      </c>
      <c r="O98" s="8">
        <f t="shared" si="14"/>
        <v>0</v>
      </c>
      <c r="P98" s="14"/>
      <c r="Q98" s="14"/>
      <c r="R98" s="290"/>
      <c r="S98" s="14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155"/>
      <c r="BB98" s="5"/>
      <c r="BC98" s="5"/>
      <c r="BD98" s="5"/>
      <c r="BE98" s="5"/>
      <c r="BF98" s="5"/>
      <c r="BG98" s="5"/>
      <c r="BH98" s="5"/>
      <c r="BI98" s="5"/>
      <c r="BJ98" s="155"/>
      <c r="BK98" s="5"/>
      <c r="BL98" s="5"/>
      <c r="BM98" s="5"/>
      <c r="BN98" s="5"/>
      <c r="BO98" s="5"/>
      <c r="BP98" s="155"/>
      <c r="BQ98" s="5"/>
      <c r="BR98" s="5"/>
      <c r="BS98" s="5"/>
      <c r="BT98" s="5"/>
      <c r="BU98" s="5"/>
      <c r="BV98" s="5"/>
      <c r="BW98" s="5"/>
      <c r="BX98" s="5"/>
      <c r="BY98" s="155"/>
      <c r="BZ98" s="5"/>
      <c r="CA98" s="5"/>
      <c r="CB98" s="155"/>
      <c r="CC98" s="5"/>
      <c r="CD98" s="5"/>
      <c r="CE98" s="15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155"/>
      <c r="CR98" s="5"/>
      <c r="CS98" s="5"/>
      <c r="CT98" s="155"/>
      <c r="CU98" s="5"/>
      <c r="CV98" s="5"/>
      <c r="CW98" s="155"/>
      <c r="CX98" s="5"/>
      <c r="CY98" s="5"/>
      <c r="CZ98" s="155"/>
      <c r="DA98" s="5"/>
      <c r="DB98" s="5"/>
      <c r="DC98" s="5"/>
      <c r="DD98" s="5"/>
      <c r="DE98" s="5"/>
      <c r="DF98" s="5"/>
      <c r="DG98" s="5"/>
      <c r="DH98" s="5"/>
      <c r="DI98" s="155"/>
      <c r="DJ98" s="5"/>
      <c r="DK98" s="5"/>
      <c r="DL98" s="155"/>
      <c r="DM98" s="5"/>
      <c r="DN98" s="5"/>
      <c r="DO98" s="155"/>
      <c r="DP98" s="5"/>
      <c r="DQ98" s="5"/>
      <c r="DR98" s="5"/>
      <c r="DS98" s="5"/>
      <c r="DT98" s="5"/>
      <c r="DU98" s="155"/>
      <c r="DV98" s="5"/>
      <c r="DW98" s="5"/>
      <c r="DX98" s="5"/>
      <c r="DY98" s="5"/>
      <c r="DZ98" s="5"/>
      <c r="EA98" s="5"/>
      <c r="EB98" s="10"/>
      <c r="EC98" s="5"/>
      <c r="ED98" s="155"/>
      <c r="EE98" s="5"/>
      <c r="EF98" s="5"/>
      <c r="EG98" s="15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155"/>
      <c r="EW98" s="5"/>
      <c r="EX98" s="5"/>
      <c r="EY98" s="5"/>
      <c r="EZ98" s="5"/>
      <c r="FA98" s="5"/>
      <c r="FB98" s="155"/>
      <c r="FC98" s="5"/>
      <c r="FD98" s="5"/>
      <c r="FE98" s="5"/>
      <c r="FF98" s="5"/>
      <c r="FG98" s="5"/>
      <c r="FH98" s="155"/>
      <c r="FI98" s="5"/>
      <c r="FJ98" s="5"/>
      <c r="FK98" s="155"/>
      <c r="FL98" s="5"/>
      <c r="FM98" s="5"/>
      <c r="FN98" s="155"/>
      <c r="FO98" s="5"/>
      <c r="FP98" s="5"/>
      <c r="FQ98" s="155"/>
      <c r="FR98" s="5"/>
      <c r="FS98" s="5"/>
      <c r="FT98" s="155"/>
      <c r="FU98" s="5"/>
      <c r="FV98" s="5"/>
      <c r="FW98" s="5"/>
      <c r="FX98" s="5"/>
      <c r="FY98" s="5"/>
      <c r="FZ98" s="5"/>
      <c r="GA98" s="45"/>
      <c r="GB98" s="5"/>
    </row>
    <row r="99" spans="1:184" ht="21" customHeight="1">
      <c r="A99" s="15"/>
      <c r="B99" s="206" t="s">
        <v>1863</v>
      </c>
      <c r="C99" s="57" t="s">
        <v>1864</v>
      </c>
      <c r="D99" s="301"/>
      <c r="E99" s="42"/>
      <c r="F99" s="5"/>
      <c r="G99" s="5"/>
      <c r="H99" s="266"/>
      <c r="I99" s="64">
        <f t="shared" si="8"/>
        <v>0</v>
      </c>
      <c r="J99" s="8">
        <f t="shared" si="9"/>
        <v>0</v>
      </c>
      <c r="K99" s="262">
        <f t="shared" si="10"/>
        <v>0</v>
      </c>
      <c r="L99" s="8">
        <f t="shared" si="11"/>
        <v>0</v>
      </c>
      <c r="M99" s="8">
        <f t="shared" si="12"/>
        <v>0</v>
      </c>
      <c r="N99" s="187">
        <f t="shared" si="13"/>
        <v>0</v>
      </c>
      <c r="O99" s="8">
        <f t="shared" si="14"/>
        <v>0</v>
      </c>
      <c r="P99" s="14"/>
      <c r="Q99" s="14"/>
      <c r="R99" s="290"/>
      <c r="S99" s="14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155"/>
      <c r="BB99" s="5"/>
      <c r="BC99" s="5"/>
      <c r="BD99" s="5"/>
      <c r="BE99" s="5"/>
      <c r="BF99" s="5"/>
      <c r="BG99" s="5"/>
      <c r="BH99" s="5"/>
      <c r="BI99" s="5"/>
      <c r="BJ99" s="155"/>
      <c r="BK99" s="5"/>
      <c r="BL99" s="5"/>
      <c r="BM99" s="5"/>
      <c r="BN99" s="5"/>
      <c r="BO99" s="5"/>
      <c r="BP99" s="155"/>
      <c r="BQ99" s="5"/>
      <c r="BR99" s="5"/>
      <c r="BS99" s="5"/>
      <c r="BT99" s="5"/>
      <c r="BU99" s="5"/>
      <c r="BV99" s="5"/>
      <c r="BW99" s="5"/>
      <c r="BX99" s="5"/>
      <c r="BY99" s="155"/>
      <c r="BZ99" s="5"/>
      <c r="CA99" s="5"/>
      <c r="CB99" s="155"/>
      <c r="CC99" s="5"/>
      <c r="CD99" s="5"/>
      <c r="CE99" s="15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155"/>
      <c r="CR99" s="5"/>
      <c r="CS99" s="5"/>
      <c r="CT99" s="155"/>
      <c r="CU99" s="5"/>
      <c r="CV99" s="5"/>
      <c r="CW99" s="155"/>
      <c r="CX99" s="5"/>
      <c r="CY99" s="5"/>
      <c r="CZ99" s="155"/>
      <c r="DA99" s="5"/>
      <c r="DB99" s="5"/>
      <c r="DC99" s="5"/>
      <c r="DD99" s="5"/>
      <c r="DE99" s="5"/>
      <c r="DF99" s="5"/>
      <c r="DG99" s="5"/>
      <c r="DH99" s="5"/>
      <c r="DI99" s="155"/>
      <c r="DJ99" s="5"/>
      <c r="DK99" s="5"/>
      <c r="DL99" s="155"/>
      <c r="DM99" s="5"/>
      <c r="DN99" s="5"/>
      <c r="DO99" s="155"/>
      <c r="DP99" s="5"/>
      <c r="DQ99" s="5"/>
      <c r="DR99" s="5"/>
      <c r="DS99" s="5"/>
      <c r="DT99" s="5"/>
      <c r="DU99" s="155"/>
      <c r="DV99" s="5"/>
      <c r="DW99" s="5"/>
      <c r="DX99" s="5"/>
      <c r="DY99" s="5"/>
      <c r="DZ99" s="5"/>
      <c r="EA99" s="5"/>
      <c r="EB99" s="10"/>
      <c r="EC99" s="5"/>
      <c r="ED99" s="155"/>
      <c r="EE99" s="5"/>
      <c r="EF99" s="5"/>
      <c r="EG99" s="15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155"/>
      <c r="EW99" s="5"/>
      <c r="EX99" s="5"/>
      <c r="EY99" s="5"/>
      <c r="EZ99" s="5"/>
      <c r="FA99" s="5"/>
      <c r="FB99" s="155"/>
      <c r="FC99" s="5"/>
      <c r="FD99" s="5"/>
      <c r="FE99" s="5"/>
      <c r="FF99" s="5"/>
      <c r="FG99" s="5"/>
      <c r="FH99" s="155"/>
      <c r="FI99" s="5"/>
      <c r="FJ99" s="5"/>
      <c r="FK99" s="155"/>
      <c r="FL99" s="5"/>
      <c r="FM99" s="5"/>
      <c r="FN99" s="155"/>
      <c r="FO99" s="5"/>
      <c r="FP99" s="5"/>
      <c r="FQ99" s="155"/>
      <c r="FR99" s="5"/>
      <c r="FS99" s="5"/>
      <c r="FT99" s="155"/>
      <c r="FU99" s="5"/>
      <c r="FV99" s="5"/>
      <c r="FW99" s="5"/>
      <c r="FX99" s="5"/>
      <c r="FY99" s="5"/>
      <c r="FZ99" s="5"/>
      <c r="GA99" s="45"/>
      <c r="GB99" s="5"/>
    </row>
    <row r="100" spans="1:184" ht="21" customHeight="1">
      <c r="A100" s="15">
        <v>84</v>
      </c>
      <c r="B100" s="77" t="s">
        <v>234</v>
      </c>
      <c r="C100" s="279" t="s">
        <v>2022</v>
      </c>
      <c r="D100" s="301" t="s">
        <v>116</v>
      </c>
      <c r="E100" s="42">
        <v>13910</v>
      </c>
      <c r="F100" s="18"/>
      <c r="G100" s="18"/>
      <c r="H100" s="266">
        <f t="shared" si="15"/>
        <v>0</v>
      </c>
      <c r="I100" s="64">
        <f t="shared" si="8"/>
        <v>0</v>
      </c>
      <c r="J100" s="8">
        <f t="shared" si="9"/>
        <v>0</v>
      </c>
      <c r="K100" s="262">
        <f t="shared" si="10"/>
        <v>0</v>
      </c>
      <c r="L100" s="8">
        <f t="shared" si="11"/>
        <v>5</v>
      </c>
      <c r="M100" s="8">
        <f t="shared" si="12"/>
        <v>6.5</v>
      </c>
      <c r="N100" s="187">
        <f t="shared" si="13"/>
        <v>5</v>
      </c>
      <c r="O100" s="8">
        <f t="shared" si="14"/>
        <v>69550</v>
      </c>
      <c r="P100" s="14"/>
      <c r="Q100" s="14"/>
      <c r="R100" s="290"/>
      <c r="S100" s="65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164"/>
      <c r="BB100" s="6"/>
      <c r="BC100" s="6"/>
      <c r="BD100" s="6"/>
      <c r="BE100" s="6"/>
      <c r="BF100" s="6"/>
      <c r="BG100" s="6"/>
      <c r="BH100" s="6"/>
      <c r="BI100" s="6"/>
      <c r="BJ100" s="164"/>
      <c r="BK100" s="6"/>
      <c r="BL100" s="6"/>
      <c r="BM100" s="6"/>
      <c r="BN100" s="6"/>
      <c r="BO100" s="6"/>
      <c r="BP100" s="164"/>
      <c r="BQ100" s="6"/>
      <c r="BR100" s="6"/>
      <c r="BS100" s="6"/>
      <c r="BT100" s="6"/>
      <c r="BU100" s="6"/>
      <c r="BV100" s="6"/>
      <c r="BW100" s="6"/>
      <c r="BX100" s="6"/>
      <c r="BY100" s="164"/>
      <c r="BZ100" s="6"/>
      <c r="CA100" s="6"/>
      <c r="CB100" s="164"/>
      <c r="CC100" s="6"/>
      <c r="CD100" s="6"/>
      <c r="CE100" s="164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164"/>
      <c r="CR100" s="6"/>
      <c r="CS100" s="6"/>
      <c r="CT100" s="164"/>
      <c r="CU100" s="6"/>
      <c r="CV100" s="6"/>
      <c r="CW100" s="164"/>
      <c r="CX100" s="6"/>
      <c r="CY100" s="6"/>
      <c r="CZ100" s="164"/>
      <c r="DA100" s="6"/>
      <c r="DB100" s="6"/>
      <c r="DC100" s="6"/>
      <c r="DD100" s="6"/>
      <c r="DE100" s="6"/>
      <c r="DF100" s="6"/>
      <c r="DG100" s="6"/>
      <c r="DH100" s="6"/>
      <c r="DI100" s="164"/>
      <c r="DJ100" s="6"/>
      <c r="DK100" s="6"/>
      <c r="DL100" s="164"/>
      <c r="DM100" s="6"/>
      <c r="DN100" s="6"/>
      <c r="DO100" s="164"/>
      <c r="DP100" s="6"/>
      <c r="DQ100" s="6"/>
      <c r="DR100" s="6"/>
      <c r="DS100" s="6"/>
      <c r="DT100" s="6"/>
      <c r="DU100" s="164"/>
      <c r="DV100" s="6"/>
      <c r="DW100" s="6"/>
      <c r="DX100" s="6"/>
      <c r="DY100" s="6"/>
      <c r="DZ100" s="6"/>
      <c r="EA100" s="6"/>
      <c r="EB100" s="11">
        <v>3</v>
      </c>
      <c r="EC100" s="6"/>
      <c r="ED100" s="164"/>
      <c r="EE100" s="6"/>
      <c r="EF100" s="6"/>
      <c r="EG100" s="164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164"/>
      <c r="EW100" s="6"/>
      <c r="EX100" s="6"/>
      <c r="EY100" s="6"/>
      <c r="EZ100" s="6"/>
      <c r="FA100" s="6"/>
      <c r="FB100" s="164"/>
      <c r="FC100" s="6"/>
      <c r="FD100" s="6"/>
      <c r="FE100" s="6"/>
      <c r="FF100" s="6">
        <v>2</v>
      </c>
      <c r="FG100" s="6"/>
      <c r="FH100" s="164"/>
      <c r="FI100" s="6"/>
      <c r="FJ100" s="6"/>
      <c r="FK100" s="164"/>
      <c r="FL100" s="6"/>
      <c r="FM100" s="6"/>
      <c r="FN100" s="164"/>
      <c r="FO100" s="6"/>
      <c r="FP100" s="6"/>
      <c r="FQ100" s="164"/>
      <c r="FR100" s="6"/>
      <c r="FS100" s="6"/>
      <c r="FT100" s="164"/>
      <c r="FU100" s="6"/>
      <c r="FV100" s="6"/>
      <c r="FW100" s="6"/>
      <c r="FX100" s="6"/>
      <c r="FY100" s="6"/>
      <c r="FZ100" s="6"/>
      <c r="GA100" s="256"/>
      <c r="GB100" s="5"/>
    </row>
    <row r="101" spans="1:184" ht="21" customHeight="1">
      <c r="A101" s="15">
        <v>85</v>
      </c>
      <c r="B101" s="204" t="s">
        <v>235</v>
      </c>
      <c r="C101" s="57" t="s">
        <v>236</v>
      </c>
      <c r="D101" s="301" t="s">
        <v>110</v>
      </c>
      <c r="E101" s="42">
        <v>35775</v>
      </c>
      <c r="F101" s="5"/>
      <c r="G101" s="5"/>
      <c r="H101" s="266">
        <f t="shared" si="15"/>
        <v>0</v>
      </c>
      <c r="I101" s="64">
        <f t="shared" si="8"/>
        <v>0</v>
      </c>
      <c r="J101" s="8">
        <f t="shared" si="9"/>
        <v>0</v>
      </c>
      <c r="K101" s="262">
        <f t="shared" si="10"/>
        <v>0</v>
      </c>
      <c r="L101" s="8">
        <f t="shared" si="11"/>
        <v>12</v>
      </c>
      <c r="M101" s="8">
        <f t="shared" si="12"/>
        <v>15.600000000000001</v>
      </c>
      <c r="N101" s="187">
        <f t="shared" si="13"/>
        <v>12</v>
      </c>
      <c r="O101" s="8">
        <f t="shared" si="14"/>
        <v>429300</v>
      </c>
      <c r="P101" s="14"/>
      <c r="Q101" s="14"/>
      <c r="R101" s="290"/>
      <c r="S101" s="14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155"/>
      <c r="BB101" s="5"/>
      <c r="BC101" s="5"/>
      <c r="BD101" s="5"/>
      <c r="BE101" s="5"/>
      <c r="BF101" s="5"/>
      <c r="BG101" s="5"/>
      <c r="BH101" s="5"/>
      <c r="BI101" s="5"/>
      <c r="BJ101" s="155"/>
      <c r="BK101" s="5"/>
      <c r="BL101" s="5"/>
      <c r="BM101" s="5"/>
      <c r="BN101" s="5"/>
      <c r="BO101" s="5"/>
      <c r="BP101" s="155"/>
      <c r="BQ101" s="5">
        <v>12</v>
      </c>
      <c r="BR101" s="5"/>
      <c r="BS101" s="5"/>
      <c r="BT101" s="5"/>
      <c r="BU101" s="5"/>
      <c r="BV101" s="5"/>
      <c r="BW101" s="5"/>
      <c r="BX101" s="5"/>
      <c r="BY101" s="155"/>
      <c r="BZ101" s="5"/>
      <c r="CA101" s="5"/>
      <c r="CB101" s="155"/>
      <c r="CC101" s="5"/>
      <c r="CD101" s="5"/>
      <c r="CE101" s="15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155"/>
      <c r="CR101" s="5"/>
      <c r="CS101" s="5"/>
      <c r="CT101" s="155"/>
      <c r="CU101" s="5"/>
      <c r="CV101" s="5"/>
      <c r="CW101" s="155"/>
      <c r="CX101" s="5"/>
      <c r="CY101" s="5"/>
      <c r="CZ101" s="155"/>
      <c r="DA101" s="5"/>
      <c r="DB101" s="5"/>
      <c r="DC101" s="5"/>
      <c r="DD101" s="5"/>
      <c r="DE101" s="5"/>
      <c r="DF101" s="5"/>
      <c r="DG101" s="5"/>
      <c r="DH101" s="5"/>
      <c r="DI101" s="155"/>
      <c r="DJ101" s="5"/>
      <c r="DK101" s="5"/>
      <c r="DL101" s="155"/>
      <c r="DM101" s="5"/>
      <c r="DN101" s="5"/>
      <c r="DO101" s="155"/>
      <c r="DP101" s="5"/>
      <c r="DQ101" s="5"/>
      <c r="DR101" s="5"/>
      <c r="DS101" s="5"/>
      <c r="DT101" s="5"/>
      <c r="DU101" s="155"/>
      <c r="DV101" s="5"/>
      <c r="DW101" s="5"/>
      <c r="DX101" s="5"/>
      <c r="DY101" s="5"/>
      <c r="DZ101" s="5"/>
      <c r="EA101" s="5"/>
      <c r="EB101" s="10"/>
      <c r="EC101" s="5"/>
      <c r="ED101" s="155"/>
      <c r="EE101" s="5"/>
      <c r="EF101" s="5"/>
      <c r="EG101" s="15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155"/>
      <c r="EW101" s="5"/>
      <c r="EX101" s="5"/>
      <c r="EY101" s="5"/>
      <c r="EZ101" s="5"/>
      <c r="FA101" s="5"/>
      <c r="FB101" s="155"/>
      <c r="FC101" s="5"/>
      <c r="FD101" s="5"/>
      <c r="FE101" s="5"/>
      <c r="FF101" s="5"/>
      <c r="FG101" s="5"/>
      <c r="FH101" s="155"/>
      <c r="FI101" s="5"/>
      <c r="FJ101" s="5"/>
      <c r="FK101" s="155"/>
      <c r="FL101" s="5"/>
      <c r="FM101" s="5"/>
      <c r="FN101" s="155"/>
      <c r="FO101" s="5"/>
      <c r="FP101" s="5"/>
      <c r="FQ101" s="155"/>
      <c r="FR101" s="5"/>
      <c r="FS101" s="5"/>
      <c r="FT101" s="155"/>
      <c r="FU101" s="5"/>
      <c r="FV101" s="5"/>
      <c r="FW101" s="5"/>
      <c r="FX101" s="5"/>
      <c r="FY101" s="5"/>
      <c r="FZ101" s="5"/>
      <c r="GA101" s="45"/>
      <c r="GB101" s="155" t="s">
        <v>1979</v>
      </c>
    </row>
    <row r="102" spans="1:184" ht="21" customHeight="1">
      <c r="A102" s="15">
        <v>86</v>
      </c>
      <c r="B102" s="301" t="s">
        <v>1771</v>
      </c>
      <c r="C102" s="57" t="s">
        <v>1772</v>
      </c>
      <c r="D102" s="301" t="s">
        <v>110</v>
      </c>
      <c r="E102" s="42">
        <v>800</v>
      </c>
      <c r="F102" s="5"/>
      <c r="G102" s="5"/>
      <c r="H102" s="266">
        <f t="shared" si="15"/>
        <v>0</v>
      </c>
      <c r="I102" s="64">
        <f t="shared" si="8"/>
        <v>0</v>
      </c>
      <c r="J102" s="8">
        <f t="shared" si="9"/>
        <v>0</v>
      </c>
      <c r="K102" s="262">
        <f t="shared" si="10"/>
        <v>0</v>
      </c>
      <c r="L102" s="8">
        <f t="shared" si="11"/>
        <v>0</v>
      </c>
      <c r="M102" s="8">
        <f t="shared" si="12"/>
        <v>0</v>
      </c>
      <c r="N102" s="187">
        <f t="shared" si="13"/>
        <v>0</v>
      </c>
      <c r="O102" s="8">
        <f t="shared" si="14"/>
        <v>0</v>
      </c>
      <c r="P102" s="14"/>
      <c r="Q102" s="14"/>
      <c r="R102" s="290"/>
      <c r="S102" s="14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155"/>
      <c r="BB102" s="5"/>
      <c r="BC102" s="5"/>
      <c r="BD102" s="5"/>
      <c r="BE102" s="5"/>
      <c r="BF102" s="5"/>
      <c r="BG102" s="5"/>
      <c r="BH102" s="5"/>
      <c r="BI102" s="5"/>
      <c r="BJ102" s="155"/>
      <c r="BK102" s="5"/>
      <c r="BL102" s="5"/>
      <c r="BM102" s="5"/>
      <c r="BN102" s="5"/>
      <c r="BO102" s="5"/>
      <c r="BP102" s="155"/>
      <c r="BQ102" s="5"/>
      <c r="BR102" s="5"/>
      <c r="BS102" s="5"/>
      <c r="BT102" s="5"/>
      <c r="BU102" s="5"/>
      <c r="BV102" s="5"/>
      <c r="BW102" s="5"/>
      <c r="BX102" s="5"/>
      <c r="BY102" s="155"/>
      <c r="BZ102" s="5"/>
      <c r="CA102" s="5"/>
      <c r="CB102" s="155"/>
      <c r="CC102" s="5"/>
      <c r="CD102" s="5"/>
      <c r="CE102" s="15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155"/>
      <c r="CR102" s="5"/>
      <c r="CS102" s="5"/>
      <c r="CT102" s="155"/>
      <c r="CU102" s="5"/>
      <c r="CV102" s="5"/>
      <c r="CW102" s="155"/>
      <c r="CX102" s="5"/>
      <c r="CY102" s="5"/>
      <c r="CZ102" s="155"/>
      <c r="DA102" s="5"/>
      <c r="DB102" s="5"/>
      <c r="DC102" s="5"/>
      <c r="DD102" s="5"/>
      <c r="DE102" s="5"/>
      <c r="DF102" s="5"/>
      <c r="DG102" s="5"/>
      <c r="DH102" s="5"/>
      <c r="DI102" s="155"/>
      <c r="DJ102" s="5"/>
      <c r="DK102" s="5"/>
      <c r="DL102" s="155"/>
      <c r="DM102" s="5"/>
      <c r="DN102" s="5"/>
      <c r="DO102" s="155"/>
      <c r="DP102" s="5"/>
      <c r="DQ102" s="5"/>
      <c r="DR102" s="5"/>
      <c r="DS102" s="5"/>
      <c r="DT102" s="5"/>
      <c r="DU102" s="155"/>
      <c r="DV102" s="5"/>
      <c r="DW102" s="5"/>
      <c r="DX102" s="5"/>
      <c r="DY102" s="5"/>
      <c r="DZ102" s="5"/>
      <c r="EA102" s="5"/>
      <c r="EB102" s="10"/>
      <c r="EC102" s="5"/>
      <c r="ED102" s="155"/>
      <c r="EE102" s="5"/>
      <c r="EF102" s="5"/>
      <c r="EG102" s="15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155"/>
      <c r="EW102" s="5"/>
      <c r="EX102" s="5"/>
      <c r="EY102" s="5"/>
      <c r="EZ102" s="5"/>
      <c r="FA102" s="5"/>
      <c r="FB102" s="155"/>
      <c r="FC102" s="5"/>
      <c r="FD102" s="5"/>
      <c r="FE102" s="5"/>
      <c r="FF102" s="5"/>
      <c r="FG102" s="5"/>
      <c r="FH102" s="155"/>
      <c r="FI102" s="5"/>
      <c r="FJ102" s="5"/>
      <c r="FK102" s="155"/>
      <c r="FL102" s="5"/>
      <c r="FM102" s="5"/>
      <c r="FN102" s="155"/>
      <c r="FO102" s="5"/>
      <c r="FP102" s="5"/>
      <c r="FQ102" s="155"/>
      <c r="FR102" s="5"/>
      <c r="FS102" s="5"/>
      <c r="FT102" s="155"/>
      <c r="FU102" s="5"/>
      <c r="FV102" s="5"/>
      <c r="FW102" s="5"/>
      <c r="FX102" s="5"/>
      <c r="FY102" s="5"/>
      <c r="FZ102" s="5"/>
      <c r="GA102" s="45"/>
      <c r="GB102" s="5"/>
    </row>
    <row r="103" spans="1:184" ht="21" customHeight="1">
      <c r="A103" s="15">
        <v>87</v>
      </c>
      <c r="B103" s="222" t="s">
        <v>237</v>
      </c>
      <c r="C103" s="78" t="s">
        <v>1410</v>
      </c>
      <c r="D103" s="301" t="s">
        <v>75</v>
      </c>
      <c r="E103" s="42">
        <v>14445</v>
      </c>
      <c r="F103" s="5"/>
      <c r="G103" s="5"/>
      <c r="H103" s="266">
        <f t="shared" si="15"/>
        <v>0</v>
      </c>
      <c r="I103" s="64">
        <f t="shared" si="8"/>
        <v>0</v>
      </c>
      <c r="J103" s="8">
        <f t="shared" si="9"/>
        <v>1</v>
      </c>
      <c r="K103" s="262">
        <f t="shared" si="10"/>
        <v>1</v>
      </c>
      <c r="L103" s="8">
        <f t="shared" si="11"/>
        <v>0</v>
      </c>
      <c r="M103" s="8">
        <f t="shared" si="12"/>
        <v>0</v>
      </c>
      <c r="N103" s="187"/>
      <c r="O103" s="8">
        <f t="shared" si="14"/>
        <v>0</v>
      </c>
      <c r="P103" s="14"/>
      <c r="Q103" s="14"/>
      <c r="R103" s="290"/>
      <c r="S103" s="14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155"/>
      <c r="BB103" s="5"/>
      <c r="BC103" s="5"/>
      <c r="BD103" s="5"/>
      <c r="BE103" s="5"/>
      <c r="BF103" s="5"/>
      <c r="BG103" s="5"/>
      <c r="BH103" s="5"/>
      <c r="BI103" s="5"/>
      <c r="BJ103" s="155"/>
      <c r="BK103" s="5"/>
      <c r="BL103" s="5"/>
      <c r="BM103" s="5"/>
      <c r="BN103" s="5"/>
      <c r="BO103" s="5"/>
      <c r="BP103" s="155">
        <v>1</v>
      </c>
      <c r="BQ103" s="5"/>
      <c r="BR103" s="5"/>
      <c r="BS103" s="5"/>
      <c r="BT103" s="5"/>
      <c r="BU103" s="5"/>
      <c r="BV103" s="5"/>
      <c r="BW103" s="5"/>
      <c r="BX103" s="5"/>
      <c r="BY103" s="155"/>
      <c r="BZ103" s="5"/>
      <c r="CA103" s="5"/>
      <c r="CB103" s="155"/>
      <c r="CC103" s="5"/>
      <c r="CD103" s="5"/>
      <c r="CE103" s="15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155"/>
      <c r="CR103" s="5"/>
      <c r="CS103" s="5"/>
      <c r="CT103" s="155"/>
      <c r="CU103" s="5"/>
      <c r="CV103" s="5"/>
      <c r="CW103" s="155"/>
      <c r="CX103" s="5"/>
      <c r="CY103" s="5"/>
      <c r="CZ103" s="155"/>
      <c r="DA103" s="5"/>
      <c r="DB103" s="5"/>
      <c r="DC103" s="5"/>
      <c r="DD103" s="5"/>
      <c r="DE103" s="5"/>
      <c r="DF103" s="5"/>
      <c r="DG103" s="5"/>
      <c r="DH103" s="5"/>
      <c r="DI103" s="155"/>
      <c r="DJ103" s="5"/>
      <c r="DK103" s="5"/>
      <c r="DL103" s="155"/>
      <c r="DM103" s="5"/>
      <c r="DN103" s="5"/>
      <c r="DO103" s="155"/>
      <c r="DP103" s="5"/>
      <c r="DQ103" s="5"/>
      <c r="DR103" s="5"/>
      <c r="DS103" s="5"/>
      <c r="DT103" s="5"/>
      <c r="DU103" s="155"/>
      <c r="DV103" s="5"/>
      <c r="DW103" s="5"/>
      <c r="DX103" s="5"/>
      <c r="DY103" s="5"/>
      <c r="DZ103" s="5"/>
      <c r="EA103" s="5"/>
      <c r="EB103" s="10"/>
      <c r="EC103" s="5"/>
      <c r="ED103" s="155"/>
      <c r="EE103" s="5"/>
      <c r="EF103" s="5"/>
      <c r="EG103" s="15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155"/>
      <c r="EW103" s="5"/>
      <c r="EX103" s="5"/>
      <c r="EY103" s="5"/>
      <c r="EZ103" s="5"/>
      <c r="FA103" s="5"/>
      <c r="FB103" s="155"/>
      <c r="FC103" s="5"/>
      <c r="FD103" s="5"/>
      <c r="FE103" s="5"/>
      <c r="FF103" s="5"/>
      <c r="FG103" s="5"/>
      <c r="FH103" s="155"/>
      <c r="FI103" s="5"/>
      <c r="FJ103" s="5"/>
      <c r="FK103" s="155"/>
      <c r="FL103" s="5"/>
      <c r="FM103" s="5"/>
      <c r="FN103" s="155"/>
      <c r="FO103" s="5"/>
      <c r="FP103" s="5"/>
      <c r="FQ103" s="155"/>
      <c r="FR103" s="5"/>
      <c r="FS103" s="5"/>
      <c r="FT103" s="155"/>
      <c r="FU103" s="5"/>
      <c r="FV103" s="5"/>
      <c r="FW103" s="5"/>
      <c r="FX103" s="5"/>
      <c r="FY103" s="5"/>
      <c r="FZ103" s="5"/>
      <c r="GA103" s="45"/>
      <c r="GB103" s="5"/>
    </row>
    <row r="104" spans="1:184" ht="21" customHeight="1">
      <c r="A104" s="15">
        <v>88</v>
      </c>
      <c r="B104" s="222" t="s">
        <v>238</v>
      </c>
      <c r="C104" s="78" t="s">
        <v>239</v>
      </c>
      <c r="D104" s="301" t="s">
        <v>75</v>
      </c>
      <c r="E104" s="42">
        <v>14445</v>
      </c>
      <c r="F104" s="18"/>
      <c r="G104" s="18"/>
      <c r="H104" s="266">
        <f t="shared" si="15"/>
        <v>0</v>
      </c>
      <c r="I104" s="64">
        <f t="shared" si="8"/>
        <v>0</v>
      </c>
      <c r="J104" s="8">
        <f t="shared" si="9"/>
        <v>1</v>
      </c>
      <c r="K104" s="262">
        <f t="shared" si="10"/>
        <v>1</v>
      </c>
      <c r="L104" s="8">
        <f t="shared" si="11"/>
        <v>0</v>
      </c>
      <c r="M104" s="8">
        <f t="shared" si="12"/>
        <v>0</v>
      </c>
      <c r="N104" s="187"/>
      <c r="O104" s="8">
        <f t="shared" si="14"/>
        <v>0</v>
      </c>
      <c r="P104" s="14"/>
      <c r="Q104" s="14"/>
      <c r="R104" s="290"/>
      <c r="S104" s="65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164"/>
      <c r="BB104" s="6"/>
      <c r="BC104" s="6"/>
      <c r="BD104" s="6"/>
      <c r="BE104" s="6"/>
      <c r="BF104" s="6"/>
      <c r="BG104" s="6"/>
      <c r="BH104" s="6"/>
      <c r="BI104" s="6"/>
      <c r="BJ104" s="164"/>
      <c r="BK104" s="6"/>
      <c r="BL104" s="6"/>
      <c r="BM104" s="6"/>
      <c r="BN104" s="6"/>
      <c r="BO104" s="6"/>
      <c r="BP104" s="164">
        <v>1</v>
      </c>
      <c r="BQ104" s="6"/>
      <c r="BR104" s="6"/>
      <c r="BS104" s="6"/>
      <c r="BT104" s="6"/>
      <c r="BU104" s="6"/>
      <c r="BV104" s="6"/>
      <c r="BW104" s="6"/>
      <c r="BX104" s="6"/>
      <c r="BY104" s="164"/>
      <c r="BZ104" s="6"/>
      <c r="CA104" s="6"/>
      <c r="CB104" s="164"/>
      <c r="CC104" s="6"/>
      <c r="CD104" s="6"/>
      <c r="CE104" s="164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164"/>
      <c r="CR104" s="6"/>
      <c r="CS104" s="6"/>
      <c r="CT104" s="164"/>
      <c r="CU104" s="6"/>
      <c r="CV104" s="6"/>
      <c r="CW104" s="164"/>
      <c r="CX104" s="6"/>
      <c r="CY104" s="6"/>
      <c r="CZ104" s="164"/>
      <c r="DA104" s="6"/>
      <c r="DB104" s="6"/>
      <c r="DC104" s="6"/>
      <c r="DD104" s="6"/>
      <c r="DE104" s="6"/>
      <c r="DF104" s="6"/>
      <c r="DG104" s="6"/>
      <c r="DH104" s="6"/>
      <c r="DI104" s="164"/>
      <c r="DJ104" s="6"/>
      <c r="DK104" s="6"/>
      <c r="DL104" s="164"/>
      <c r="DM104" s="6"/>
      <c r="DN104" s="6"/>
      <c r="DO104" s="164"/>
      <c r="DP104" s="6"/>
      <c r="DQ104" s="6"/>
      <c r="DR104" s="6"/>
      <c r="DS104" s="6"/>
      <c r="DT104" s="6"/>
      <c r="DU104" s="164"/>
      <c r="DV104" s="6"/>
      <c r="DW104" s="6"/>
      <c r="DX104" s="6"/>
      <c r="DY104" s="6"/>
      <c r="DZ104" s="6"/>
      <c r="EA104" s="6"/>
      <c r="EB104" s="11"/>
      <c r="EC104" s="6"/>
      <c r="ED104" s="164"/>
      <c r="EE104" s="6"/>
      <c r="EF104" s="6"/>
      <c r="EG104" s="164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164"/>
      <c r="EW104" s="6"/>
      <c r="EX104" s="6"/>
      <c r="EY104" s="6"/>
      <c r="EZ104" s="6"/>
      <c r="FA104" s="6"/>
      <c r="FB104" s="164"/>
      <c r="FC104" s="6"/>
      <c r="FD104" s="6"/>
      <c r="FE104" s="6"/>
      <c r="FF104" s="6"/>
      <c r="FG104" s="6"/>
      <c r="FH104" s="164"/>
      <c r="FI104" s="6"/>
      <c r="FJ104" s="6"/>
      <c r="FK104" s="164"/>
      <c r="FL104" s="6"/>
      <c r="FM104" s="6"/>
      <c r="FN104" s="164"/>
      <c r="FO104" s="6"/>
      <c r="FP104" s="6"/>
      <c r="FQ104" s="164"/>
      <c r="FR104" s="6"/>
      <c r="FS104" s="6"/>
      <c r="FT104" s="164"/>
      <c r="FU104" s="6"/>
      <c r="FV104" s="6"/>
      <c r="FW104" s="6"/>
      <c r="FX104" s="6"/>
      <c r="FY104" s="6"/>
      <c r="FZ104" s="6"/>
      <c r="GA104" s="256"/>
      <c r="GB104" s="5"/>
    </row>
    <row r="105" spans="1:184" ht="21" customHeight="1">
      <c r="A105" s="15">
        <v>89</v>
      </c>
      <c r="B105" s="222"/>
      <c r="C105" s="78" t="s">
        <v>240</v>
      </c>
      <c r="D105" s="301" t="s">
        <v>110</v>
      </c>
      <c r="E105" s="42">
        <v>55000</v>
      </c>
      <c r="F105" s="5"/>
      <c r="G105" s="5"/>
      <c r="H105" s="266">
        <f t="shared" si="15"/>
        <v>0</v>
      </c>
      <c r="I105" s="64">
        <f t="shared" si="8"/>
        <v>0</v>
      </c>
      <c r="J105" s="8">
        <f t="shared" si="9"/>
        <v>0</v>
      </c>
      <c r="K105" s="262">
        <f t="shared" si="10"/>
        <v>0</v>
      </c>
      <c r="L105" s="8">
        <f t="shared" si="11"/>
        <v>8</v>
      </c>
      <c r="M105" s="8">
        <f t="shared" si="12"/>
        <v>10.4</v>
      </c>
      <c r="N105" s="187">
        <f t="shared" si="13"/>
        <v>8</v>
      </c>
      <c r="O105" s="8">
        <f t="shared" si="14"/>
        <v>440000</v>
      </c>
      <c r="P105" s="14"/>
      <c r="Q105" s="14"/>
      <c r="R105" s="290"/>
      <c r="S105" s="14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155"/>
      <c r="BB105" s="5"/>
      <c r="BC105" s="5"/>
      <c r="BD105" s="5"/>
      <c r="BE105" s="5"/>
      <c r="BF105" s="5"/>
      <c r="BG105" s="5"/>
      <c r="BH105" s="5"/>
      <c r="BI105" s="5"/>
      <c r="BJ105" s="155"/>
      <c r="BK105" s="5"/>
      <c r="BL105" s="5"/>
      <c r="BM105" s="5"/>
      <c r="BN105" s="5"/>
      <c r="BO105" s="5"/>
      <c r="BP105" s="155"/>
      <c r="BQ105" s="6"/>
      <c r="BR105" s="5"/>
      <c r="BS105" s="5"/>
      <c r="BT105" s="5"/>
      <c r="BU105" s="5"/>
      <c r="BV105" s="5"/>
      <c r="BW105" s="5"/>
      <c r="BX105" s="5"/>
      <c r="BY105" s="155"/>
      <c r="BZ105" s="5"/>
      <c r="CA105" s="5"/>
      <c r="CB105" s="155"/>
      <c r="CC105" s="5"/>
      <c r="CD105" s="5"/>
      <c r="CE105" s="15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155"/>
      <c r="CR105" s="5"/>
      <c r="CS105" s="5"/>
      <c r="CT105" s="155"/>
      <c r="CU105" s="5"/>
      <c r="CV105" s="5"/>
      <c r="CW105" s="155"/>
      <c r="CX105" s="5"/>
      <c r="CY105" s="5"/>
      <c r="CZ105" s="155"/>
      <c r="DA105" s="5"/>
      <c r="DB105" s="5"/>
      <c r="DC105" s="5"/>
      <c r="DD105" s="5"/>
      <c r="DE105" s="5"/>
      <c r="DF105" s="5"/>
      <c r="DG105" s="5"/>
      <c r="DH105" s="5"/>
      <c r="DI105" s="155"/>
      <c r="DJ105" s="5">
        <v>8</v>
      </c>
      <c r="DK105" s="5"/>
      <c r="DL105" s="155"/>
      <c r="DM105" s="5"/>
      <c r="DN105" s="5"/>
      <c r="DO105" s="155"/>
      <c r="DP105" s="5"/>
      <c r="DQ105" s="5"/>
      <c r="DR105" s="5"/>
      <c r="DS105" s="5"/>
      <c r="DT105" s="5"/>
      <c r="DU105" s="155"/>
      <c r="DV105" s="5"/>
      <c r="DW105" s="5"/>
      <c r="DX105" s="5"/>
      <c r="DY105" s="5"/>
      <c r="DZ105" s="5"/>
      <c r="EA105" s="5"/>
      <c r="EB105" s="10"/>
      <c r="EC105" s="5"/>
      <c r="ED105" s="155"/>
      <c r="EE105" s="5"/>
      <c r="EF105" s="5"/>
      <c r="EG105" s="15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155"/>
      <c r="EW105" s="5"/>
      <c r="EX105" s="5"/>
      <c r="EY105" s="5"/>
      <c r="EZ105" s="5"/>
      <c r="FA105" s="5"/>
      <c r="FB105" s="155"/>
      <c r="FC105" s="5"/>
      <c r="FD105" s="5"/>
      <c r="FE105" s="5"/>
      <c r="FF105" s="5"/>
      <c r="FG105" s="5"/>
      <c r="FH105" s="155"/>
      <c r="FI105" s="5"/>
      <c r="FJ105" s="5"/>
      <c r="FK105" s="155"/>
      <c r="FL105" s="5"/>
      <c r="FM105" s="5"/>
      <c r="FN105" s="155"/>
      <c r="FO105" s="5"/>
      <c r="FP105" s="5"/>
      <c r="FQ105" s="155"/>
      <c r="FR105" s="5"/>
      <c r="FS105" s="5"/>
      <c r="FT105" s="155"/>
      <c r="FU105" s="5"/>
      <c r="FV105" s="5"/>
      <c r="FW105" s="5"/>
      <c r="FX105" s="5"/>
      <c r="FY105" s="5"/>
      <c r="FZ105" s="5"/>
      <c r="GA105" s="45"/>
      <c r="GB105" s="155" t="s">
        <v>1982</v>
      </c>
    </row>
    <row r="106" spans="1:184" ht="21" customHeight="1">
      <c r="A106" s="322">
        <v>90</v>
      </c>
      <c r="B106" s="222" t="s">
        <v>241</v>
      </c>
      <c r="C106" s="78" t="s">
        <v>242</v>
      </c>
      <c r="D106" s="301" t="s">
        <v>64</v>
      </c>
      <c r="E106" s="42">
        <v>2709.4</v>
      </c>
      <c r="F106" s="5"/>
      <c r="G106" s="5"/>
      <c r="H106" s="266">
        <f t="shared" si="15"/>
        <v>0</v>
      </c>
      <c r="I106" s="64">
        <f t="shared" si="8"/>
        <v>0</v>
      </c>
      <c r="J106" s="8">
        <f t="shared" si="9"/>
        <v>3</v>
      </c>
      <c r="K106" s="262">
        <f t="shared" si="10"/>
        <v>3</v>
      </c>
      <c r="L106" s="8">
        <f t="shared" si="11"/>
        <v>35</v>
      </c>
      <c r="M106" s="8">
        <f t="shared" si="12"/>
        <v>45.5</v>
      </c>
      <c r="N106" s="187">
        <v>35</v>
      </c>
      <c r="O106" s="8">
        <f t="shared" si="14"/>
        <v>94829</v>
      </c>
      <c r="P106" s="14"/>
      <c r="Q106" s="14"/>
      <c r="R106" s="290"/>
      <c r="S106" s="14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155"/>
      <c r="BB106" s="5"/>
      <c r="BC106" s="5"/>
      <c r="BD106" s="5"/>
      <c r="BE106" s="5"/>
      <c r="BF106" s="5"/>
      <c r="BG106" s="5"/>
      <c r="BH106" s="5"/>
      <c r="BI106" s="5"/>
      <c r="BJ106" s="155"/>
      <c r="BK106" s="5"/>
      <c r="BL106" s="5"/>
      <c r="BM106" s="5"/>
      <c r="BN106" s="5"/>
      <c r="BO106" s="5"/>
      <c r="BP106" s="155"/>
      <c r="BQ106" s="5"/>
      <c r="BR106" s="5"/>
      <c r="BS106" s="5"/>
      <c r="BT106" s="5"/>
      <c r="BU106" s="5"/>
      <c r="BV106" s="5"/>
      <c r="BW106" s="5"/>
      <c r="BX106" s="5"/>
      <c r="BY106" s="155"/>
      <c r="BZ106" s="5"/>
      <c r="CA106" s="5"/>
      <c r="CB106" s="155"/>
      <c r="CC106" s="5"/>
      <c r="CD106" s="5"/>
      <c r="CE106" s="15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155"/>
      <c r="CR106" s="5"/>
      <c r="CS106" s="5"/>
      <c r="CT106" s="155"/>
      <c r="CU106" s="5"/>
      <c r="CV106" s="5"/>
      <c r="CW106" s="155"/>
      <c r="CX106" s="5"/>
      <c r="CY106" s="5"/>
      <c r="CZ106" s="155"/>
      <c r="DA106" s="5"/>
      <c r="DB106" s="5"/>
      <c r="DC106" s="5"/>
      <c r="DD106" s="5"/>
      <c r="DE106" s="5"/>
      <c r="DF106" s="5"/>
      <c r="DG106" s="5"/>
      <c r="DH106" s="5"/>
      <c r="DI106" s="155"/>
      <c r="DJ106" s="5"/>
      <c r="DK106" s="5"/>
      <c r="DL106" s="155"/>
      <c r="DM106" s="5"/>
      <c r="DN106" s="5"/>
      <c r="DO106" s="155"/>
      <c r="DP106" s="5"/>
      <c r="DQ106" s="5"/>
      <c r="DR106" s="5"/>
      <c r="DS106" s="5"/>
      <c r="DT106" s="5"/>
      <c r="DU106" s="155"/>
      <c r="DV106" s="5"/>
      <c r="DW106" s="5"/>
      <c r="DX106" s="5"/>
      <c r="DY106" s="5"/>
      <c r="DZ106" s="5"/>
      <c r="EA106" s="5"/>
      <c r="EB106" s="10"/>
      <c r="EC106" s="5"/>
      <c r="ED106" s="155"/>
      <c r="EE106" s="5"/>
      <c r="EF106" s="5"/>
      <c r="EG106" s="15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155">
        <v>3</v>
      </c>
      <c r="EW106" s="5">
        <v>35</v>
      </c>
      <c r="EX106" s="5"/>
      <c r="EY106" s="5"/>
      <c r="EZ106" s="5"/>
      <c r="FA106" s="5"/>
      <c r="FB106" s="155"/>
      <c r="FC106" s="5"/>
      <c r="FD106" s="5"/>
      <c r="FE106" s="5"/>
      <c r="FF106" s="5"/>
      <c r="FG106" s="5"/>
      <c r="FH106" s="155"/>
      <c r="FI106" s="5"/>
      <c r="FJ106" s="5"/>
      <c r="FK106" s="155"/>
      <c r="FL106" s="5"/>
      <c r="FM106" s="5"/>
      <c r="FN106" s="155"/>
      <c r="FO106" s="5"/>
      <c r="FP106" s="5"/>
      <c r="FQ106" s="155"/>
      <c r="FR106" s="5"/>
      <c r="FS106" s="5"/>
      <c r="FT106" s="155"/>
      <c r="FU106" s="5"/>
      <c r="FV106" s="5"/>
      <c r="FW106" s="5"/>
      <c r="FX106" s="5"/>
      <c r="FY106" s="5"/>
      <c r="FZ106" s="5"/>
      <c r="GA106" s="45"/>
      <c r="GB106" s="5"/>
    </row>
    <row r="107" spans="1:184" ht="21" customHeight="1">
      <c r="A107" s="322">
        <v>91</v>
      </c>
      <c r="B107" s="222" t="s">
        <v>243</v>
      </c>
      <c r="C107" s="78" t="s">
        <v>244</v>
      </c>
      <c r="D107" s="301" t="s">
        <v>64</v>
      </c>
      <c r="E107" s="42">
        <v>4000</v>
      </c>
      <c r="F107" s="5"/>
      <c r="G107" s="5"/>
      <c r="H107" s="266">
        <f t="shared" si="15"/>
        <v>0</v>
      </c>
      <c r="I107" s="64">
        <f t="shared" si="8"/>
        <v>0</v>
      </c>
      <c r="J107" s="8">
        <f t="shared" si="9"/>
        <v>4</v>
      </c>
      <c r="K107" s="262">
        <f t="shared" si="10"/>
        <v>4</v>
      </c>
      <c r="L107" s="8">
        <f t="shared" si="11"/>
        <v>35</v>
      </c>
      <c r="M107" s="8">
        <f t="shared" si="12"/>
        <v>45.5</v>
      </c>
      <c r="N107" s="187">
        <v>35</v>
      </c>
      <c r="O107" s="8">
        <f t="shared" si="14"/>
        <v>140000</v>
      </c>
      <c r="P107" s="14"/>
      <c r="Q107" s="14"/>
      <c r="R107" s="290"/>
      <c r="S107" s="14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155"/>
      <c r="BB107" s="5"/>
      <c r="BC107" s="5"/>
      <c r="BD107" s="5"/>
      <c r="BE107" s="5"/>
      <c r="BF107" s="5"/>
      <c r="BG107" s="5"/>
      <c r="BH107" s="5"/>
      <c r="BI107" s="5"/>
      <c r="BJ107" s="155"/>
      <c r="BK107" s="5"/>
      <c r="BL107" s="5"/>
      <c r="BM107" s="5"/>
      <c r="BN107" s="5"/>
      <c r="BO107" s="5"/>
      <c r="BP107" s="155"/>
      <c r="BQ107" s="5"/>
      <c r="BR107" s="5"/>
      <c r="BS107" s="5"/>
      <c r="BT107" s="5"/>
      <c r="BU107" s="5"/>
      <c r="BV107" s="5"/>
      <c r="BW107" s="5"/>
      <c r="BX107" s="5"/>
      <c r="BY107" s="155"/>
      <c r="BZ107" s="5"/>
      <c r="CA107" s="5"/>
      <c r="CB107" s="155"/>
      <c r="CC107" s="5"/>
      <c r="CD107" s="5"/>
      <c r="CE107" s="15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155"/>
      <c r="CR107" s="5"/>
      <c r="CS107" s="5"/>
      <c r="CT107" s="155"/>
      <c r="CU107" s="5"/>
      <c r="CV107" s="5"/>
      <c r="CW107" s="155"/>
      <c r="CX107" s="5"/>
      <c r="CY107" s="5"/>
      <c r="CZ107" s="155"/>
      <c r="DA107" s="5"/>
      <c r="DB107" s="5"/>
      <c r="DC107" s="5"/>
      <c r="DD107" s="5"/>
      <c r="DE107" s="5"/>
      <c r="DF107" s="5"/>
      <c r="DG107" s="5"/>
      <c r="DH107" s="5"/>
      <c r="DI107" s="155"/>
      <c r="DJ107" s="5"/>
      <c r="DK107" s="5"/>
      <c r="DL107" s="155"/>
      <c r="DM107" s="5"/>
      <c r="DN107" s="5"/>
      <c r="DO107" s="155"/>
      <c r="DP107" s="5"/>
      <c r="DQ107" s="5"/>
      <c r="DR107" s="5"/>
      <c r="DS107" s="5"/>
      <c r="DT107" s="5"/>
      <c r="DU107" s="155"/>
      <c r="DV107" s="5"/>
      <c r="DW107" s="5"/>
      <c r="DX107" s="5"/>
      <c r="DY107" s="5"/>
      <c r="DZ107" s="5"/>
      <c r="EA107" s="5"/>
      <c r="EB107" s="10"/>
      <c r="EC107" s="5"/>
      <c r="ED107" s="155"/>
      <c r="EE107" s="5"/>
      <c r="EF107" s="5"/>
      <c r="EG107" s="15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155">
        <v>4</v>
      </c>
      <c r="EW107" s="5">
        <v>35</v>
      </c>
      <c r="EX107" s="5"/>
      <c r="EY107" s="5"/>
      <c r="EZ107" s="5"/>
      <c r="FA107" s="5"/>
      <c r="FB107" s="155"/>
      <c r="FC107" s="5"/>
      <c r="FD107" s="5"/>
      <c r="FE107" s="5"/>
      <c r="FF107" s="5"/>
      <c r="FG107" s="5"/>
      <c r="FH107" s="155"/>
      <c r="FI107" s="5"/>
      <c r="FJ107" s="5"/>
      <c r="FK107" s="155"/>
      <c r="FL107" s="5"/>
      <c r="FM107" s="5"/>
      <c r="FN107" s="155"/>
      <c r="FO107" s="5"/>
      <c r="FP107" s="5"/>
      <c r="FQ107" s="155"/>
      <c r="FR107" s="5"/>
      <c r="FS107" s="5"/>
      <c r="FT107" s="155"/>
      <c r="FU107" s="5"/>
      <c r="FV107" s="5"/>
      <c r="FW107" s="5"/>
      <c r="FX107" s="5"/>
      <c r="FY107" s="5"/>
      <c r="FZ107" s="5"/>
      <c r="GA107" s="45"/>
      <c r="GB107" s="5"/>
    </row>
    <row r="108" spans="1:184" ht="21" customHeight="1">
      <c r="A108" s="322">
        <v>92</v>
      </c>
      <c r="B108" s="222" t="s">
        <v>245</v>
      </c>
      <c r="C108" s="78" t="s">
        <v>246</v>
      </c>
      <c r="D108" s="301" t="s">
        <v>64</v>
      </c>
      <c r="E108" s="42">
        <v>3100</v>
      </c>
      <c r="F108" s="5"/>
      <c r="G108" s="5"/>
      <c r="H108" s="266">
        <f t="shared" si="15"/>
        <v>0</v>
      </c>
      <c r="I108" s="64">
        <f t="shared" si="8"/>
        <v>0</v>
      </c>
      <c r="J108" s="8">
        <f t="shared" si="9"/>
        <v>1</v>
      </c>
      <c r="K108" s="262">
        <f t="shared" si="10"/>
        <v>1</v>
      </c>
      <c r="L108" s="8">
        <f t="shared" si="11"/>
        <v>40</v>
      </c>
      <c r="M108" s="8">
        <f t="shared" si="12"/>
        <v>52</v>
      </c>
      <c r="N108" s="187">
        <v>40</v>
      </c>
      <c r="O108" s="8">
        <f t="shared" si="14"/>
        <v>124000</v>
      </c>
      <c r="P108" s="14"/>
      <c r="Q108" s="14"/>
      <c r="R108" s="290"/>
      <c r="S108" s="14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155"/>
      <c r="BB108" s="5"/>
      <c r="BC108" s="5"/>
      <c r="BD108" s="5"/>
      <c r="BE108" s="5"/>
      <c r="BF108" s="5"/>
      <c r="BG108" s="5"/>
      <c r="BH108" s="5"/>
      <c r="BI108" s="5"/>
      <c r="BJ108" s="155"/>
      <c r="BK108" s="5"/>
      <c r="BL108" s="5"/>
      <c r="BM108" s="5"/>
      <c r="BN108" s="5"/>
      <c r="BO108" s="5"/>
      <c r="BP108" s="155"/>
      <c r="BQ108" s="5"/>
      <c r="BR108" s="5"/>
      <c r="BS108" s="5"/>
      <c r="BT108" s="5"/>
      <c r="BU108" s="5"/>
      <c r="BV108" s="5"/>
      <c r="BW108" s="5"/>
      <c r="BX108" s="5"/>
      <c r="BY108" s="155"/>
      <c r="BZ108" s="5"/>
      <c r="CA108" s="5"/>
      <c r="CB108" s="155"/>
      <c r="CC108" s="5"/>
      <c r="CD108" s="5"/>
      <c r="CE108" s="15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155"/>
      <c r="CR108" s="5"/>
      <c r="CS108" s="5"/>
      <c r="CT108" s="155"/>
      <c r="CU108" s="5"/>
      <c r="CV108" s="5"/>
      <c r="CW108" s="155"/>
      <c r="CX108" s="5"/>
      <c r="CY108" s="5"/>
      <c r="CZ108" s="155"/>
      <c r="DA108" s="5"/>
      <c r="DB108" s="5"/>
      <c r="DC108" s="5"/>
      <c r="DD108" s="5"/>
      <c r="DE108" s="5"/>
      <c r="DF108" s="5"/>
      <c r="DG108" s="5"/>
      <c r="DH108" s="5"/>
      <c r="DI108" s="155"/>
      <c r="DJ108" s="5"/>
      <c r="DK108" s="5"/>
      <c r="DL108" s="155"/>
      <c r="DM108" s="5"/>
      <c r="DN108" s="5"/>
      <c r="DO108" s="155"/>
      <c r="DP108" s="5"/>
      <c r="DQ108" s="5"/>
      <c r="DR108" s="5"/>
      <c r="DS108" s="5"/>
      <c r="DT108" s="5"/>
      <c r="DU108" s="155"/>
      <c r="DV108" s="5"/>
      <c r="DW108" s="5"/>
      <c r="DX108" s="5"/>
      <c r="DY108" s="5"/>
      <c r="DZ108" s="5"/>
      <c r="EA108" s="5"/>
      <c r="EB108" s="10"/>
      <c r="EC108" s="5"/>
      <c r="ED108" s="155"/>
      <c r="EE108" s="5"/>
      <c r="EF108" s="5"/>
      <c r="EG108" s="15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155">
        <v>1</v>
      </c>
      <c r="EW108" s="5">
        <v>40</v>
      </c>
      <c r="EX108" s="5"/>
      <c r="EY108" s="5"/>
      <c r="EZ108" s="5"/>
      <c r="FA108" s="5"/>
      <c r="FB108" s="155"/>
      <c r="FC108" s="5"/>
      <c r="FD108" s="5"/>
      <c r="FE108" s="5"/>
      <c r="FF108" s="5"/>
      <c r="FG108" s="5"/>
      <c r="FH108" s="155"/>
      <c r="FI108" s="5"/>
      <c r="FJ108" s="5"/>
      <c r="FK108" s="155"/>
      <c r="FL108" s="5"/>
      <c r="FM108" s="5"/>
      <c r="FN108" s="155"/>
      <c r="FO108" s="5"/>
      <c r="FP108" s="5"/>
      <c r="FQ108" s="155"/>
      <c r="FR108" s="5"/>
      <c r="FS108" s="5"/>
      <c r="FT108" s="155"/>
      <c r="FU108" s="5"/>
      <c r="FV108" s="5"/>
      <c r="FW108" s="5"/>
      <c r="FX108" s="5"/>
      <c r="FY108" s="5"/>
      <c r="FZ108" s="5"/>
      <c r="GA108" s="45"/>
      <c r="GB108" s="5"/>
    </row>
    <row r="109" spans="1:184" ht="21" customHeight="1">
      <c r="A109" s="322">
        <v>93</v>
      </c>
      <c r="B109" s="222" t="s">
        <v>247</v>
      </c>
      <c r="C109" s="78" t="s">
        <v>248</v>
      </c>
      <c r="D109" s="301" t="s">
        <v>64</v>
      </c>
      <c r="E109" s="42">
        <v>3100</v>
      </c>
      <c r="F109" s="5"/>
      <c r="G109" s="5"/>
      <c r="H109" s="266">
        <f t="shared" si="15"/>
        <v>0</v>
      </c>
      <c r="I109" s="64">
        <f t="shared" si="8"/>
        <v>0</v>
      </c>
      <c r="J109" s="8">
        <f t="shared" si="9"/>
        <v>2</v>
      </c>
      <c r="K109" s="262">
        <f t="shared" si="10"/>
        <v>2</v>
      </c>
      <c r="L109" s="8">
        <f t="shared" si="11"/>
        <v>35</v>
      </c>
      <c r="M109" s="8">
        <f t="shared" si="12"/>
        <v>45.5</v>
      </c>
      <c r="N109" s="187">
        <v>35</v>
      </c>
      <c r="O109" s="8">
        <f t="shared" si="14"/>
        <v>108500</v>
      </c>
      <c r="P109" s="14"/>
      <c r="Q109" s="14"/>
      <c r="R109" s="290"/>
      <c r="S109" s="14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155"/>
      <c r="BB109" s="5"/>
      <c r="BC109" s="5"/>
      <c r="BD109" s="5"/>
      <c r="BE109" s="5"/>
      <c r="BF109" s="5"/>
      <c r="BG109" s="5"/>
      <c r="BH109" s="5"/>
      <c r="BI109" s="5"/>
      <c r="BJ109" s="155"/>
      <c r="BK109" s="5"/>
      <c r="BL109" s="5"/>
      <c r="BM109" s="5"/>
      <c r="BN109" s="5"/>
      <c r="BO109" s="5"/>
      <c r="BP109" s="155"/>
      <c r="BQ109" s="5"/>
      <c r="BR109" s="5"/>
      <c r="BS109" s="5"/>
      <c r="BT109" s="5"/>
      <c r="BU109" s="5"/>
      <c r="BV109" s="5"/>
      <c r="BW109" s="5"/>
      <c r="BX109" s="5"/>
      <c r="BY109" s="155"/>
      <c r="BZ109" s="5"/>
      <c r="CA109" s="5"/>
      <c r="CB109" s="155"/>
      <c r="CC109" s="5"/>
      <c r="CD109" s="5"/>
      <c r="CE109" s="15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155"/>
      <c r="CR109" s="5"/>
      <c r="CS109" s="5"/>
      <c r="CT109" s="155"/>
      <c r="CU109" s="5"/>
      <c r="CV109" s="5"/>
      <c r="CW109" s="155"/>
      <c r="CX109" s="5"/>
      <c r="CY109" s="5"/>
      <c r="CZ109" s="155"/>
      <c r="DA109" s="5"/>
      <c r="DB109" s="5"/>
      <c r="DC109" s="5"/>
      <c r="DD109" s="5"/>
      <c r="DE109" s="5"/>
      <c r="DF109" s="5"/>
      <c r="DG109" s="5"/>
      <c r="DH109" s="5"/>
      <c r="DI109" s="155"/>
      <c r="DJ109" s="5"/>
      <c r="DK109" s="5"/>
      <c r="DL109" s="155"/>
      <c r="DM109" s="5"/>
      <c r="DN109" s="5"/>
      <c r="DO109" s="155"/>
      <c r="DP109" s="5"/>
      <c r="DQ109" s="5"/>
      <c r="DR109" s="5"/>
      <c r="DS109" s="5"/>
      <c r="DT109" s="5"/>
      <c r="DU109" s="155"/>
      <c r="DV109" s="5"/>
      <c r="DW109" s="5"/>
      <c r="DX109" s="5"/>
      <c r="DY109" s="5"/>
      <c r="DZ109" s="5"/>
      <c r="EA109" s="5"/>
      <c r="EB109" s="10"/>
      <c r="EC109" s="5"/>
      <c r="ED109" s="155"/>
      <c r="EE109" s="5"/>
      <c r="EF109" s="5"/>
      <c r="EG109" s="15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155">
        <v>2</v>
      </c>
      <c r="EW109" s="5">
        <v>35</v>
      </c>
      <c r="EX109" s="5"/>
      <c r="EY109" s="5"/>
      <c r="EZ109" s="5"/>
      <c r="FA109" s="5"/>
      <c r="FB109" s="155"/>
      <c r="FC109" s="5"/>
      <c r="FD109" s="5"/>
      <c r="FE109" s="5"/>
      <c r="FF109" s="5"/>
      <c r="FG109" s="5"/>
      <c r="FH109" s="155"/>
      <c r="FI109" s="5"/>
      <c r="FJ109" s="5"/>
      <c r="FK109" s="155"/>
      <c r="FL109" s="5"/>
      <c r="FM109" s="5"/>
      <c r="FN109" s="155"/>
      <c r="FO109" s="5"/>
      <c r="FP109" s="5"/>
      <c r="FQ109" s="155"/>
      <c r="FR109" s="5"/>
      <c r="FS109" s="5"/>
      <c r="FT109" s="155"/>
      <c r="FU109" s="5"/>
      <c r="FV109" s="5"/>
      <c r="FW109" s="5"/>
      <c r="FX109" s="5"/>
      <c r="FY109" s="5"/>
      <c r="FZ109" s="5"/>
      <c r="GA109" s="45"/>
      <c r="GB109" s="5"/>
    </row>
    <row r="110" spans="1:184" ht="21" customHeight="1">
      <c r="A110" s="322">
        <v>94</v>
      </c>
      <c r="B110" s="222" t="s">
        <v>249</v>
      </c>
      <c r="C110" s="78" t="s">
        <v>250</v>
      </c>
      <c r="D110" s="301" t="s">
        <v>64</v>
      </c>
      <c r="E110" s="42">
        <v>1680</v>
      </c>
      <c r="F110" s="5"/>
      <c r="G110" s="5"/>
      <c r="H110" s="266">
        <f t="shared" si="15"/>
        <v>0</v>
      </c>
      <c r="I110" s="64">
        <f t="shared" si="8"/>
        <v>0</v>
      </c>
      <c r="J110" s="8">
        <f t="shared" si="9"/>
        <v>4</v>
      </c>
      <c r="K110" s="262">
        <f t="shared" si="10"/>
        <v>4</v>
      </c>
      <c r="L110" s="8">
        <f t="shared" si="11"/>
        <v>35</v>
      </c>
      <c r="M110" s="8">
        <f t="shared" si="12"/>
        <v>45.5</v>
      </c>
      <c r="N110" s="187">
        <v>35</v>
      </c>
      <c r="O110" s="8">
        <f t="shared" si="14"/>
        <v>58800</v>
      </c>
      <c r="P110" s="14"/>
      <c r="Q110" s="14"/>
      <c r="R110" s="290"/>
      <c r="S110" s="14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155"/>
      <c r="BB110" s="5"/>
      <c r="BC110" s="5"/>
      <c r="BD110" s="5"/>
      <c r="BE110" s="5"/>
      <c r="BF110" s="5"/>
      <c r="BG110" s="5"/>
      <c r="BH110" s="5"/>
      <c r="BI110" s="5"/>
      <c r="BJ110" s="155"/>
      <c r="BK110" s="5"/>
      <c r="BL110" s="5"/>
      <c r="BM110" s="5"/>
      <c r="BN110" s="5"/>
      <c r="BO110" s="5"/>
      <c r="BP110" s="155"/>
      <c r="BQ110" s="5"/>
      <c r="BR110" s="5"/>
      <c r="BS110" s="5"/>
      <c r="BT110" s="5"/>
      <c r="BU110" s="5"/>
      <c r="BV110" s="5"/>
      <c r="BW110" s="5"/>
      <c r="BX110" s="5"/>
      <c r="BY110" s="155"/>
      <c r="BZ110" s="5"/>
      <c r="CA110" s="5"/>
      <c r="CB110" s="155"/>
      <c r="CC110" s="5"/>
      <c r="CD110" s="5"/>
      <c r="CE110" s="15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155"/>
      <c r="CR110" s="5"/>
      <c r="CS110" s="5"/>
      <c r="CT110" s="155"/>
      <c r="CU110" s="5"/>
      <c r="CV110" s="5"/>
      <c r="CW110" s="155"/>
      <c r="CX110" s="5"/>
      <c r="CY110" s="5"/>
      <c r="CZ110" s="155"/>
      <c r="DA110" s="5"/>
      <c r="DB110" s="5"/>
      <c r="DC110" s="5"/>
      <c r="DD110" s="5"/>
      <c r="DE110" s="5"/>
      <c r="DF110" s="5"/>
      <c r="DG110" s="5"/>
      <c r="DH110" s="5"/>
      <c r="DI110" s="155"/>
      <c r="DJ110" s="5"/>
      <c r="DK110" s="5"/>
      <c r="DL110" s="155"/>
      <c r="DM110" s="5"/>
      <c r="DN110" s="5"/>
      <c r="DO110" s="155"/>
      <c r="DP110" s="5"/>
      <c r="DQ110" s="5"/>
      <c r="DR110" s="5"/>
      <c r="DS110" s="5"/>
      <c r="DT110" s="5"/>
      <c r="DU110" s="155"/>
      <c r="DV110" s="5"/>
      <c r="DW110" s="5"/>
      <c r="DX110" s="5"/>
      <c r="DY110" s="5"/>
      <c r="DZ110" s="5"/>
      <c r="EA110" s="5"/>
      <c r="EB110" s="10"/>
      <c r="EC110" s="5"/>
      <c r="ED110" s="155"/>
      <c r="EE110" s="5"/>
      <c r="EF110" s="5"/>
      <c r="EG110" s="15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155">
        <v>4</v>
      </c>
      <c r="EW110" s="5">
        <v>35</v>
      </c>
      <c r="EX110" s="5"/>
      <c r="EY110" s="5"/>
      <c r="EZ110" s="5"/>
      <c r="FA110" s="5"/>
      <c r="FB110" s="155"/>
      <c r="FC110" s="5"/>
      <c r="FD110" s="5"/>
      <c r="FE110" s="5"/>
      <c r="FF110" s="5"/>
      <c r="FG110" s="5"/>
      <c r="FH110" s="155"/>
      <c r="FI110" s="5"/>
      <c r="FJ110" s="5"/>
      <c r="FK110" s="155"/>
      <c r="FL110" s="5"/>
      <c r="FM110" s="5"/>
      <c r="FN110" s="155"/>
      <c r="FO110" s="5"/>
      <c r="FP110" s="5"/>
      <c r="FQ110" s="155"/>
      <c r="FR110" s="5"/>
      <c r="FS110" s="5"/>
      <c r="FT110" s="155"/>
      <c r="FU110" s="5"/>
      <c r="FV110" s="5"/>
      <c r="FW110" s="5"/>
      <c r="FX110" s="5"/>
      <c r="FY110" s="5"/>
      <c r="FZ110" s="5"/>
      <c r="GA110" s="45"/>
      <c r="GB110" s="5"/>
    </row>
    <row r="111" spans="1:184" ht="21" customHeight="1">
      <c r="A111" s="322">
        <v>95</v>
      </c>
      <c r="B111" s="222" t="s">
        <v>251</v>
      </c>
      <c r="C111" s="78" t="s">
        <v>252</v>
      </c>
      <c r="D111" s="301" t="s">
        <v>64</v>
      </c>
      <c r="E111" s="42">
        <v>2369</v>
      </c>
      <c r="F111" s="5"/>
      <c r="G111" s="5"/>
      <c r="H111" s="266">
        <f t="shared" si="15"/>
        <v>0</v>
      </c>
      <c r="I111" s="64">
        <f t="shared" si="8"/>
        <v>0</v>
      </c>
      <c r="J111" s="8">
        <f t="shared" si="9"/>
        <v>6</v>
      </c>
      <c r="K111" s="262">
        <f t="shared" si="10"/>
        <v>6</v>
      </c>
      <c r="L111" s="8">
        <f t="shared" si="11"/>
        <v>35</v>
      </c>
      <c r="M111" s="8">
        <f t="shared" si="12"/>
        <v>45.5</v>
      </c>
      <c r="N111" s="187">
        <v>35</v>
      </c>
      <c r="O111" s="8">
        <f t="shared" si="14"/>
        <v>82915</v>
      </c>
      <c r="P111" s="14"/>
      <c r="Q111" s="14"/>
      <c r="R111" s="290"/>
      <c r="S111" s="14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155"/>
      <c r="BB111" s="5"/>
      <c r="BC111" s="5"/>
      <c r="BD111" s="5"/>
      <c r="BE111" s="5"/>
      <c r="BF111" s="5"/>
      <c r="BG111" s="5"/>
      <c r="BH111" s="5"/>
      <c r="BI111" s="5"/>
      <c r="BJ111" s="155"/>
      <c r="BK111" s="5"/>
      <c r="BL111" s="5"/>
      <c r="BM111" s="5"/>
      <c r="BN111" s="5"/>
      <c r="BO111" s="5"/>
      <c r="BP111" s="155"/>
      <c r="BQ111" s="5"/>
      <c r="BR111" s="5"/>
      <c r="BS111" s="5"/>
      <c r="BT111" s="5"/>
      <c r="BU111" s="5"/>
      <c r="BV111" s="5"/>
      <c r="BW111" s="5"/>
      <c r="BX111" s="5"/>
      <c r="BY111" s="155"/>
      <c r="BZ111" s="5"/>
      <c r="CA111" s="5"/>
      <c r="CB111" s="155"/>
      <c r="CC111" s="5"/>
      <c r="CD111" s="5"/>
      <c r="CE111" s="15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155"/>
      <c r="CR111" s="5"/>
      <c r="CS111" s="5"/>
      <c r="CT111" s="155"/>
      <c r="CU111" s="5"/>
      <c r="CV111" s="5"/>
      <c r="CW111" s="155"/>
      <c r="CX111" s="5"/>
      <c r="CY111" s="5"/>
      <c r="CZ111" s="155"/>
      <c r="DA111" s="5"/>
      <c r="DB111" s="5"/>
      <c r="DC111" s="5"/>
      <c r="DD111" s="5"/>
      <c r="DE111" s="5"/>
      <c r="DF111" s="5"/>
      <c r="DG111" s="5"/>
      <c r="DH111" s="5"/>
      <c r="DI111" s="155"/>
      <c r="DJ111" s="5"/>
      <c r="DK111" s="5"/>
      <c r="DL111" s="155"/>
      <c r="DM111" s="5"/>
      <c r="DN111" s="5"/>
      <c r="DO111" s="155"/>
      <c r="DP111" s="5"/>
      <c r="DQ111" s="5"/>
      <c r="DR111" s="5"/>
      <c r="DS111" s="5"/>
      <c r="DT111" s="5"/>
      <c r="DU111" s="155"/>
      <c r="DV111" s="5"/>
      <c r="DW111" s="5"/>
      <c r="DX111" s="5"/>
      <c r="DY111" s="5"/>
      <c r="DZ111" s="5"/>
      <c r="EA111" s="5"/>
      <c r="EB111" s="10"/>
      <c r="EC111" s="5"/>
      <c r="ED111" s="155"/>
      <c r="EE111" s="5"/>
      <c r="EF111" s="5"/>
      <c r="EG111" s="15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155">
        <v>6</v>
      </c>
      <c r="EW111" s="5">
        <v>35</v>
      </c>
      <c r="EX111" s="5"/>
      <c r="EY111" s="5"/>
      <c r="EZ111" s="5"/>
      <c r="FA111" s="5"/>
      <c r="FB111" s="155"/>
      <c r="FC111" s="5"/>
      <c r="FD111" s="5"/>
      <c r="FE111" s="5"/>
      <c r="FF111" s="5"/>
      <c r="FG111" s="5"/>
      <c r="FH111" s="155"/>
      <c r="FI111" s="5"/>
      <c r="FJ111" s="5"/>
      <c r="FK111" s="155"/>
      <c r="FL111" s="5"/>
      <c r="FM111" s="5"/>
      <c r="FN111" s="155"/>
      <c r="FO111" s="5"/>
      <c r="FP111" s="5"/>
      <c r="FQ111" s="155"/>
      <c r="FR111" s="5"/>
      <c r="FS111" s="5"/>
      <c r="FT111" s="155"/>
      <c r="FU111" s="5"/>
      <c r="FV111" s="5"/>
      <c r="FW111" s="5"/>
      <c r="FX111" s="5"/>
      <c r="FY111" s="5"/>
      <c r="FZ111" s="5"/>
      <c r="GA111" s="45"/>
      <c r="GB111" s="5"/>
    </row>
    <row r="112" spans="1:184" ht="21" customHeight="1">
      <c r="A112" s="322">
        <v>96</v>
      </c>
      <c r="B112" s="222" t="s">
        <v>253</v>
      </c>
      <c r="C112" s="78" t="s">
        <v>254</v>
      </c>
      <c r="D112" s="301" t="s">
        <v>64</v>
      </c>
      <c r="E112" s="42">
        <v>2247</v>
      </c>
      <c r="F112" s="5"/>
      <c r="G112" s="5"/>
      <c r="H112" s="266">
        <f t="shared" si="15"/>
        <v>0</v>
      </c>
      <c r="I112" s="64">
        <f t="shared" si="8"/>
        <v>0</v>
      </c>
      <c r="J112" s="8">
        <f t="shared" si="9"/>
        <v>2</v>
      </c>
      <c r="K112" s="262">
        <f t="shared" si="10"/>
        <v>2</v>
      </c>
      <c r="L112" s="8">
        <f t="shared" si="11"/>
        <v>35</v>
      </c>
      <c r="M112" s="8">
        <f t="shared" si="12"/>
        <v>45.5</v>
      </c>
      <c r="N112" s="187">
        <v>35</v>
      </c>
      <c r="O112" s="8">
        <f t="shared" si="14"/>
        <v>78645</v>
      </c>
      <c r="P112" s="14"/>
      <c r="Q112" s="14"/>
      <c r="R112" s="290"/>
      <c r="S112" s="14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155"/>
      <c r="BB112" s="5"/>
      <c r="BC112" s="5"/>
      <c r="BD112" s="5"/>
      <c r="BE112" s="5"/>
      <c r="BF112" s="5"/>
      <c r="BG112" s="5"/>
      <c r="BH112" s="5"/>
      <c r="BI112" s="5"/>
      <c r="BJ112" s="155"/>
      <c r="BK112" s="5"/>
      <c r="BL112" s="5"/>
      <c r="BM112" s="5"/>
      <c r="BN112" s="5"/>
      <c r="BO112" s="5"/>
      <c r="BP112" s="155"/>
      <c r="BQ112" s="5"/>
      <c r="BR112" s="5"/>
      <c r="BS112" s="5"/>
      <c r="BT112" s="5"/>
      <c r="BU112" s="5"/>
      <c r="BV112" s="5"/>
      <c r="BW112" s="5"/>
      <c r="BX112" s="5"/>
      <c r="BY112" s="155"/>
      <c r="BZ112" s="5"/>
      <c r="CA112" s="5"/>
      <c r="CB112" s="155"/>
      <c r="CC112" s="5"/>
      <c r="CD112" s="5"/>
      <c r="CE112" s="15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155"/>
      <c r="CR112" s="5"/>
      <c r="CS112" s="5"/>
      <c r="CT112" s="155"/>
      <c r="CU112" s="5"/>
      <c r="CV112" s="5"/>
      <c r="CW112" s="155"/>
      <c r="CX112" s="5"/>
      <c r="CY112" s="5"/>
      <c r="CZ112" s="155"/>
      <c r="DA112" s="5"/>
      <c r="DB112" s="5"/>
      <c r="DC112" s="5"/>
      <c r="DD112" s="5"/>
      <c r="DE112" s="5"/>
      <c r="DF112" s="5"/>
      <c r="DG112" s="5"/>
      <c r="DH112" s="5"/>
      <c r="DI112" s="155"/>
      <c r="DJ112" s="5"/>
      <c r="DK112" s="5"/>
      <c r="DL112" s="155"/>
      <c r="DM112" s="5"/>
      <c r="DN112" s="5"/>
      <c r="DO112" s="155"/>
      <c r="DP112" s="5"/>
      <c r="DQ112" s="5"/>
      <c r="DR112" s="5"/>
      <c r="DS112" s="5"/>
      <c r="DT112" s="5"/>
      <c r="DU112" s="155"/>
      <c r="DV112" s="5"/>
      <c r="DW112" s="5"/>
      <c r="DX112" s="5"/>
      <c r="DY112" s="5"/>
      <c r="DZ112" s="5"/>
      <c r="EA112" s="5"/>
      <c r="EB112" s="10"/>
      <c r="EC112" s="5"/>
      <c r="ED112" s="155"/>
      <c r="EE112" s="5"/>
      <c r="EF112" s="5"/>
      <c r="EG112" s="15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155">
        <v>2</v>
      </c>
      <c r="EW112" s="5">
        <v>35</v>
      </c>
      <c r="EX112" s="5"/>
      <c r="EY112" s="5"/>
      <c r="EZ112" s="5"/>
      <c r="FA112" s="5"/>
      <c r="FB112" s="155"/>
      <c r="FC112" s="5"/>
      <c r="FD112" s="5"/>
      <c r="FE112" s="5"/>
      <c r="FF112" s="5"/>
      <c r="FG112" s="5"/>
      <c r="FH112" s="155"/>
      <c r="FI112" s="5"/>
      <c r="FJ112" s="5"/>
      <c r="FK112" s="155"/>
      <c r="FL112" s="5"/>
      <c r="FM112" s="5"/>
      <c r="FN112" s="155"/>
      <c r="FO112" s="5"/>
      <c r="FP112" s="5"/>
      <c r="FQ112" s="155"/>
      <c r="FR112" s="5"/>
      <c r="FS112" s="5"/>
      <c r="FT112" s="155"/>
      <c r="FU112" s="5"/>
      <c r="FV112" s="5"/>
      <c r="FW112" s="5"/>
      <c r="FX112" s="5"/>
      <c r="FY112" s="5"/>
      <c r="FZ112" s="5"/>
      <c r="GA112" s="45"/>
      <c r="GB112" s="5"/>
    </row>
    <row r="113" spans="1:184" ht="21" customHeight="1">
      <c r="A113" s="322">
        <v>97</v>
      </c>
      <c r="B113" s="222" t="s">
        <v>255</v>
      </c>
      <c r="C113" s="78" t="s">
        <v>256</v>
      </c>
      <c r="D113" s="301" t="s">
        <v>64</v>
      </c>
      <c r="E113" s="42">
        <v>1925</v>
      </c>
      <c r="F113" s="5"/>
      <c r="G113" s="5"/>
      <c r="H113" s="266">
        <f t="shared" si="15"/>
        <v>0</v>
      </c>
      <c r="I113" s="64">
        <f t="shared" si="8"/>
        <v>0</v>
      </c>
      <c r="J113" s="8">
        <f t="shared" si="9"/>
        <v>4</v>
      </c>
      <c r="K113" s="262">
        <f t="shared" si="10"/>
        <v>4</v>
      </c>
      <c r="L113" s="8">
        <f t="shared" si="11"/>
        <v>35</v>
      </c>
      <c r="M113" s="8">
        <f t="shared" si="12"/>
        <v>45.5</v>
      </c>
      <c r="N113" s="187">
        <v>35</v>
      </c>
      <c r="O113" s="8">
        <f t="shared" si="14"/>
        <v>67375</v>
      </c>
      <c r="P113" s="14"/>
      <c r="Q113" s="14"/>
      <c r="R113" s="290"/>
      <c r="S113" s="14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155"/>
      <c r="BB113" s="5"/>
      <c r="BC113" s="5"/>
      <c r="BD113" s="5"/>
      <c r="BE113" s="5"/>
      <c r="BF113" s="5"/>
      <c r="BG113" s="5"/>
      <c r="BH113" s="5"/>
      <c r="BI113" s="5"/>
      <c r="BJ113" s="155"/>
      <c r="BK113" s="5"/>
      <c r="BL113" s="5"/>
      <c r="BM113" s="5"/>
      <c r="BN113" s="5"/>
      <c r="BO113" s="5"/>
      <c r="BP113" s="155"/>
      <c r="BQ113" s="5"/>
      <c r="BR113" s="5"/>
      <c r="BS113" s="5"/>
      <c r="BT113" s="5"/>
      <c r="BU113" s="5"/>
      <c r="BV113" s="5"/>
      <c r="BW113" s="5"/>
      <c r="BX113" s="5"/>
      <c r="BY113" s="155"/>
      <c r="BZ113" s="5"/>
      <c r="CA113" s="5"/>
      <c r="CB113" s="155"/>
      <c r="CC113" s="5"/>
      <c r="CD113" s="5"/>
      <c r="CE113" s="15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155"/>
      <c r="CR113" s="5"/>
      <c r="CS113" s="5"/>
      <c r="CT113" s="155"/>
      <c r="CU113" s="5"/>
      <c r="CV113" s="5"/>
      <c r="CW113" s="155"/>
      <c r="CX113" s="5"/>
      <c r="CY113" s="5"/>
      <c r="CZ113" s="155"/>
      <c r="DA113" s="5"/>
      <c r="DB113" s="5"/>
      <c r="DC113" s="5"/>
      <c r="DD113" s="5"/>
      <c r="DE113" s="5"/>
      <c r="DF113" s="5"/>
      <c r="DG113" s="5"/>
      <c r="DH113" s="5"/>
      <c r="DI113" s="155"/>
      <c r="DJ113" s="5"/>
      <c r="DK113" s="5"/>
      <c r="DL113" s="155"/>
      <c r="DM113" s="5"/>
      <c r="DN113" s="5"/>
      <c r="DO113" s="155"/>
      <c r="DP113" s="5"/>
      <c r="DQ113" s="5"/>
      <c r="DR113" s="5"/>
      <c r="DS113" s="5"/>
      <c r="DT113" s="5"/>
      <c r="DU113" s="155"/>
      <c r="DV113" s="5"/>
      <c r="DW113" s="5"/>
      <c r="DX113" s="5"/>
      <c r="DY113" s="5"/>
      <c r="DZ113" s="5"/>
      <c r="EA113" s="5"/>
      <c r="EB113" s="10"/>
      <c r="EC113" s="5"/>
      <c r="ED113" s="155"/>
      <c r="EE113" s="5"/>
      <c r="EF113" s="5"/>
      <c r="EG113" s="15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155">
        <v>4</v>
      </c>
      <c r="EW113" s="5">
        <v>35</v>
      </c>
      <c r="EX113" s="5"/>
      <c r="EY113" s="5"/>
      <c r="EZ113" s="5"/>
      <c r="FA113" s="5"/>
      <c r="FB113" s="155"/>
      <c r="FC113" s="5"/>
      <c r="FD113" s="5"/>
      <c r="FE113" s="5"/>
      <c r="FF113" s="5"/>
      <c r="FG113" s="5"/>
      <c r="FH113" s="155"/>
      <c r="FI113" s="5"/>
      <c r="FJ113" s="5"/>
      <c r="FK113" s="155"/>
      <c r="FL113" s="5"/>
      <c r="FM113" s="5"/>
      <c r="FN113" s="155"/>
      <c r="FO113" s="5"/>
      <c r="FP113" s="5"/>
      <c r="FQ113" s="155"/>
      <c r="FR113" s="5"/>
      <c r="FS113" s="5"/>
      <c r="FT113" s="155"/>
      <c r="FU113" s="5"/>
      <c r="FV113" s="5"/>
      <c r="FW113" s="5"/>
      <c r="FX113" s="5"/>
      <c r="FY113" s="5"/>
      <c r="FZ113" s="5"/>
      <c r="GA113" s="45"/>
      <c r="GB113" s="5"/>
    </row>
    <row r="114" spans="1:184" ht="21" customHeight="1">
      <c r="A114" s="322">
        <v>98</v>
      </c>
      <c r="B114" s="222" t="s">
        <v>257</v>
      </c>
      <c r="C114" s="78" t="s">
        <v>258</v>
      </c>
      <c r="D114" s="301" t="s">
        <v>64</v>
      </c>
      <c r="E114" s="42">
        <v>4230</v>
      </c>
      <c r="F114" s="5"/>
      <c r="G114" s="5"/>
      <c r="H114" s="266">
        <f t="shared" si="15"/>
        <v>0</v>
      </c>
      <c r="I114" s="64">
        <f t="shared" si="8"/>
        <v>0</v>
      </c>
      <c r="J114" s="8">
        <f t="shared" si="9"/>
        <v>0</v>
      </c>
      <c r="K114" s="262">
        <f t="shared" si="10"/>
        <v>0</v>
      </c>
      <c r="L114" s="8">
        <f t="shared" si="11"/>
        <v>40</v>
      </c>
      <c r="M114" s="8">
        <f t="shared" si="12"/>
        <v>52</v>
      </c>
      <c r="N114" s="187">
        <f t="shared" si="13"/>
        <v>40</v>
      </c>
      <c r="O114" s="8">
        <f t="shared" si="14"/>
        <v>169200</v>
      </c>
      <c r="P114" s="14"/>
      <c r="Q114" s="14"/>
      <c r="R114" s="290"/>
      <c r="S114" s="14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155"/>
      <c r="BB114" s="5"/>
      <c r="BC114" s="5"/>
      <c r="BD114" s="5"/>
      <c r="BE114" s="5"/>
      <c r="BF114" s="5"/>
      <c r="BG114" s="5"/>
      <c r="BH114" s="5"/>
      <c r="BI114" s="5"/>
      <c r="BJ114" s="155"/>
      <c r="BK114" s="5"/>
      <c r="BL114" s="5"/>
      <c r="BM114" s="5"/>
      <c r="BN114" s="5"/>
      <c r="BO114" s="5"/>
      <c r="BP114" s="155"/>
      <c r="BQ114" s="5"/>
      <c r="BR114" s="5"/>
      <c r="BS114" s="5"/>
      <c r="BT114" s="5"/>
      <c r="BU114" s="5"/>
      <c r="BV114" s="5"/>
      <c r="BW114" s="5"/>
      <c r="BX114" s="5"/>
      <c r="BY114" s="155"/>
      <c r="BZ114" s="5"/>
      <c r="CA114" s="5"/>
      <c r="CB114" s="155"/>
      <c r="CC114" s="5"/>
      <c r="CD114" s="5"/>
      <c r="CE114" s="15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155"/>
      <c r="CR114" s="5"/>
      <c r="CS114" s="5"/>
      <c r="CT114" s="155"/>
      <c r="CU114" s="5"/>
      <c r="CV114" s="5"/>
      <c r="CW114" s="155"/>
      <c r="CX114" s="5"/>
      <c r="CY114" s="5"/>
      <c r="CZ114" s="155"/>
      <c r="DA114" s="5"/>
      <c r="DB114" s="5"/>
      <c r="DC114" s="5"/>
      <c r="DD114" s="5"/>
      <c r="DE114" s="5"/>
      <c r="DF114" s="5"/>
      <c r="DG114" s="5"/>
      <c r="DH114" s="5"/>
      <c r="DI114" s="155"/>
      <c r="DJ114" s="5"/>
      <c r="DK114" s="5"/>
      <c r="DL114" s="155"/>
      <c r="DM114" s="5"/>
      <c r="DN114" s="5"/>
      <c r="DO114" s="155"/>
      <c r="DP114" s="5"/>
      <c r="DQ114" s="5"/>
      <c r="DR114" s="5"/>
      <c r="DS114" s="5"/>
      <c r="DT114" s="5"/>
      <c r="DU114" s="155"/>
      <c r="DV114" s="5"/>
      <c r="DW114" s="5"/>
      <c r="DX114" s="5"/>
      <c r="DY114" s="5"/>
      <c r="DZ114" s="5"/>
      <c r="EA114" s="5"/>
      <c r="EB114" s="10"/>
      <c r="EC114" s="5"/>
      <c r="ED114" s="155"/>
      <c r="EE114" s="5"/>
      <c r="EF114" s="5"/>
      <c r="EG114" s="15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155"/>
      <c r="EW114" s="5">
        <v>40</v>
      </c>
      <c r="EX114" s="5"/>
      <c r="EY114" s="5"/>
      <c r="EZ114" s="5"/>
      <c r="FA114" s="5"/>
      <c r="FB114" s="155"/>
      <c r="FC114" s="5"/>
      <c r="FD114" s="5"/>
      <c r="FE114" s="5"/>
      <c r="FF114" s="5"/>
      <c r="FG114" s="5"/>
      <c r="FH114" s="155"/>
      <c r="FI114" s="5"/>
      <c r="FJ114" s="5"/>
      <c r="FK114" s="155"/>
      <c r="FL114" s="5"/>
      <c r="FM114" s="5"/>
      <c r="FN114" s="155"/>
      <c r="FO114" s="5"/>
      <c r="FP114" s="5"/>
      <c r="FQ114" s="155"/>
      <c r="FR114" s="5"/>
      <c r="FS114" s="5"/>
      <c r="FT114" s="155"/>
      <c r="FU114" s="5"/>
      <c r="FV114" s="5"/>
      <c r="FW114" s="5"/>
      <c r="FX114" s="5"/>
      <c r="FY114" s="5"/>
      <c r="FZ114" s="5"/>
      <c r="GA114" s="45"/>
      <c r="GB114" s="155" t="s">
        <v>1989</v>
      </c>
    </row>
    <row r="115" spans="1:184" ht="21" customHeight="1">
      <c r="A115" s="322">
        <v>99</v>
      </c>
      <c r="B115" s="222" t="s">
        <v>259</v>
      </c>
      <c r="C115" s="78" t="s">
        <v>260</v>
      </c>
      <c r="D115" s="301" t="s">
        <v>64</v>
      </c>
      <c r="E115" s="42">
        <v>4515</v>
      </c>
      <c r="F115" s="5"/>
      <c r="G115" s="5"/>
      <c r="H115" s="266">
        <f t="shared" si="15"/>
        <v>0</v>
      </c>
      <c r="I115" s="64">
        <f t="shared" si="8"/>
        <v>0</v>
      </c>
      <c r="J115" s="8">
        <f t="shared" si="9"/>
        <v>6</v>
      </c>
      <c r="K115" s="262">
        <f t="shared" si="10"/>
        <v>6</v>
      </c>
      <c r="L115" s="8">
        <f t="shared" si="11"/>
        <v>35</v>
      </c>
      <c r="M115" s="8">
        <f t="shared" si="12"/>
        <v>45.5</v>
      </c>
      <c r="N115" s="187">
        <v>35</v>
      </c>
      <c r="O115" s="8">
        <f t="shared" si="14"/>
        <v>158025</v>
      </c>
      <c r="P115" s="14"/>
      <c r="Q115" s="14"/>
      <c r="R115" s="290"/>
      <c r="S115" s="14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155"/>
      <c r="BB115" s="5"/>
      <c r="BC115" s="5"/>
      <c r="BD115" s="5"/>
      <c r="BE115" s="5"/>
      <c r="BF115" s="5"/>
      <c r="BG115" s="5"/>
      <c r="BH115" s="5"/>
      <c r="BI115" s="5"/>
      <c r="BJ115" s="155"/>
      <c r="BK115" s="5"/>
      <c r="BL115" s="5"/>
      <c r="BM115" s="5"/>
      <c r="BN115" s="5"/>
      <c r="BO115" s="5"/>
      <c r="BP115" s="155"/>
      <c r="BQ115" s="5"/>
      <c r="BR115" s="5"/>
      <c r="BS115" s="5"/>
      <c r="BT115" s="5"/>
      <c r="BU115" s="5"/>
      <c r="BV115" s="5"/>
      <c r="BW115" s="5"/>
      <c r="BX115" s="5"/>
      <c r="BY115" s="155"/>
      <c r="BZ115" s="5"/>
      <c r="CA115" s="5"/>
      <c r="CB115" s="155"/>
      <c r="CC115" s="5"/>
      <c r="CD115" s="5"/>
      <c r="CE115" s="15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155"/>
      <c r="CR115" s="5"/>
      <c r="CS115" s="5"/>
      <c r="CT115" s="155"/>
      <c r="CU115" s="5"/>
      <c r="CV115" s="5"/>
      <c r="CW115" s="155"/>
      <c r="CX115" s="5"/>
      <c r="CY115" s="5"/>
      <c r="CZ115" s="155"/>
      <c r="DA115" s="5"/>
      <c r="DB115" s="5"/>
      <c r="DC115" s="5"/>
      <c r="DD115" s="5"/>
      <c r="DE115" s="5"/>
      <c r="DF115" s="5"/>
      <c r="DG115" s="5"/>
      <c r="DH115" s="5"/>
      <c r="DI115" s="155"/>
      <c r="DJ115" s="5"/>
      <c r="DK115" s="5"/>
      <c r="DL115" s="155"/>
      <c r="DM115" s="5"/>
      <c r="DN115" s="5"/>
      <c r="DO115" s="155"/>
      <c r="DP115" s="5"/>
      <c r="DQ115" s="5"/>
      <c r="DR115" s="5"/>
      <c r="DS115" s="5"/>
      <c r="DT115" s="5"/>
      <c r="DU115" s="155"/>
      <c r="DV115" s="5"/>
      <c r="DW115" s="5"/>
      <c r="DX115" s="5"/>
      <c r="DY115" s="5"/>
      <c r="DZ115" s="5"/>
      <c r="EA115" s="5"/>
      <c r="EB115" s="10"/>
      <c r="EC115" s="5"/>
      <c r="ED115" s="155"/>
      <c r="EE115" s="5"/>
      <c r="EF115" s="5"/>
      <c r="EG115" s="15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155">
        <v>6</v>
      </c>
      <c r="EW115" s="5">
        <v>35</v>
      </c>
      <c r="EX115" s="5"/>
      <c r="EY115" s="5"/>
      <c r="EZ115" s="5"/>
      <c r="FA115" s="5"/>
      <c r="FB115" s="155"/>
      <c r="FC115" s="5"/>
      <c r="FD115" s="5"/>
      <c r="FE115" s="5"/>
      <c r="FF115" s="5"/>
      <c r="FG115" s="5"/>
      <c r="FH115" s="155"/>
      <c r="FI115" s="5"/>
      <c r="FJ115" s="5"/>
      <c r="FK115" s="155"/>
      <c r="FL115" s="5"/>
      <c r="FM115" s="5"/>
      <c r="FN115" s="155"/>
      <c r="FO115" s="5"/>
      <c r="FP115" s="5"/>
      <c r="FQ115" s="155"/>
      <c r="FR115" s="5"/>
      <c r="FS115" s="5"/>
      <c r="FT115" s="155"/>
      <c r="FU115" s="5"/>
      <c r="FV115" s="5"/>
      <c r="FW115" s="5"/>
      <c r="FX115" s="5"/>
      <c r="FY115" s="5"/>
      <c r="FZ115" s="5"/>
      <c r="GA115" s="45"/>
      <c r="GB115" s="5"/>
    </row>
    <row r="116" spans="1:184" ht="21" customHeight="1">
      <c r="A116" s="322">
        <v>100</v>
      </c>
      <c r="B116" s="222" t="s">
        <v>261</v>
      </c>
      <c r="C116" s="78" t="s">
        <v>262</v>
      </c>
      <c r="D116" s="301" t="s">
        <v>64</v>
      </c>
      <c r="E116" s="42">
        <v>2300</v>
      </c>
      <c r="F116" s="5"/>
      <c r="G116" s="5"/>
      <c r="H116" s="266">
        <f t="shared" si="15"/>
        <v>0</v>
      </c>
      <c r="I116" s="64">
        <f t="shared" si="8"/>
        <v>0</v>
      </c>
      <c r="J116" s="8">
        <f t="shared" si="9"/>
        <v>3</v>
      </c>
      <c r="K116" s="262">
        <f t="shared" si="10"/>
        <v>3</v>
      </c>
      <c r="L116" s="8">
        <f t="shared" si="11"/>
        <v>35</v>
      </c>
      <c r="M116" s="8">
        <f t="shared" si="12"/>
        <v>45.5</v>
      </c>
      <c r="N116" s="187">
        <v>35</v>
      </c>
      <c r="O116" s="8">
        <f t="shared" si="14"/>
        <v>80500</v>
      </c>
      <c r="P116" s="14"/>
      <c r="Q116" s="14"/>
      <c r="R116" s="290"/>
      <c r="S116" s="14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155"/>
      <c r="BB116" s="5"/>
      <c r="BC116" s="5"/>
      <c r="BD116" s="5"/>
      <c r="BE116" s="5"/>
      <c r="BF116" s="5"/>
      <c r="BG116" s="5"/>
      <c r="BH116" s="5"/>
      <c r="BI116" s="5"/>
      <c r="BJ116" s="155"/>
      <c r="BK116" s="5"/>
      <c r="BL116" s="5"/>
      <c r="BM116" s="5"/>
      <c r="BN116" s="5"/>
      <c r="BO116" s="5"/>
      <c r="BP116" s="155"/>
      <c r="BQ116" s="5"/>
      <c r="BR116" s="5"/>
      <c r="BS116" s="5"/>
      <c r="BT116" s="5"/>
      <c r="BU116" s="5"/>
      <c r="BV116" s="5"/>
      <c r="BW116" s="5"/>
      <c r="BX116" s="5"/>
      <c r="BY116" s="155"/>
      <c r="BZ116" s="5"/>
      <c r="CA116" s="5"/>
      <c r="CB116" s="155"/>
      <c r="CC116" s="5"/>
      <c r="CD116" s="5"/>
      <c r="CE116" s="15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155"/>
      <c r="CR116" s="5"/>
      <c r="CS116" s="5"/>
      <c r="CT116" s="155"/>
      <c r="CU116" s="5"/>
      <c r="CV116" s="5"/>
      <c r="CW116" s="155"/>
      <c r="CX116" s="5"/>
      <c r="CY116" s="5"/>
      <c r="CZ116" s="155"/>
      <c r="DA116" s="5"/>
      <c r="DB116" s="5"/>
      <c r="DC116" s="5"/>
      <c r="DD116" s="5"/>
      <c r="DE116" s="5"/>
      <c r="DF116" s="5"/>
      <c r="DG116" s="5"/>
      <c r="DH116" s="5"/>
      <c r="DI116" s="155"/>
      <c r="DJ116" s="5"/>
      <c r="DK116" s="5"/>
      <c r="DL116" s="155"/>
      <c r="DM116" s="5"/>
      <c r="DN116" s="5"/>
      <c r="DO116" s="155"/>
      <c r="DP116" s="5"/>
      <c r="DQ116" s="5"/>
      <c r="DR116" s="5"/>
      <c r="DS116" s="5"/>
      <c r="DT116" s="5"/>
      <c r="DU116" s="155"/>
      <c r="DV116" s="5"/>
      <c r="DW116" s="5"/>
      <c r="DX116" s="5"/>
      <c r="DY116" s="5"/>
      <c r="DZ116" s="5"/>
      <c r="EA116" s="5"/>
      <c r="EB116" s="10"/>
      <c r="EC116" s="5"/>
      <c r="ED116" s="155"/>
      <c r="EE116" s="5"/>
      <c r="EF116" s="5"/>
      <c r="EG116" s="15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155">
        <v>3</v>
      </c>
      <c r="EW116" s="5">
        <v>35</v>
      </c>
      <c r="EX116" s="5"/>
      <c r="EY116" s="5"/>
      <c r="EZ116" s="5"/>
      <c r="FA116" s="5"/>
      <c r="FB116" s="155"/>
      <c r="FC116" s="5"/>
      <c r="FD116" s="5"/>
      <c r="FE116" s="5"/>
      <c r="FF116" s="5"/>
      <c r="FG116" s="5"/>
      <c r="FH116" s="155"/>
      <c r="FI116" s="5"/>
      <c r="FJ116" s="5"/>
      <c r="FK116" s="155"/>
      <c r="FL116" s="5"/>
      <c r="FM116" s="5"/>
      <c r="FN116" s="155"/>
      <c r="FO116" s="5"/>
      <c r="FP116" s="5"/>
      <c r="FQ116" s="155"/>
      <c r="FR116" s="5"/>
      <c r="FS116" s="5"/>
      <c r="FT116" s="155"/>
      <c r="FU116" s="5"/>
      <c r="FV116" s="5"/>
      <c r="FW116" s="5"/>
      <c r="FX116" s="5"/>
      <c r="FY116" s="5"/>
      <c r="FZ116" s="5"/>
      <c r="GA116" s="45"/>
      <c r="GB116" s="5"/>
    </row>
    <row r="117" spans="1:184" ht="21" customHeight="1">
      <c r="A117" s="322">
        <v>101</v>
      </c>
      <c r="B117" s="222" t="s">
        <v>263</v>
      </c>
      <c r="C117" s="78" t="s">
        <v>264</v>
      </c>
      <c r="D117" s="301" t="s">
        <v>64</v>
      </c>
      <c r="E117" s="42">
        <v>3100</v>
      </c>
      <c r="F117" s="5"/>
      <c r="G117" s="5"/>
      <c r="H117" s="266">
        <f t="shared" si="15"/>
        <v>0</v>
      </c>
      <c r="I117" s="64">
        <f t="shared" si="8"/>
        <v>0</v>
      </c>
      <c r="J117" s="8">
        <f t="shared" si="9"/>
        <v>0</v>
      </c>
      <c r="K117" s="262">
        <f t="shared" si="10"/>
        <v>0</v>
      </c>
      <c r="L117" s="8">
        <f t="shared" si="11"/>
        <v>40</v>
      </c>
      <c r="M117" s="8">
        <f t="shared" si="12"/>
        <v>52</v>
      </c>
      <c r="N117" s="187">
        <f t="shared" si="13"/>
        <v>40</v>
      </c>
      <c r="O117" s="8">
        <f t="shared" si="14"/>
        <v>124000</v>
      </c>
      <c r="P117" s="14"/>
      <c r="Q117" s="14"/>
      <c r="R117" s="290"/>
      <c r="S117" s="14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155"/>
      <c r="BB117" s="5"/>
      <c r="BC117" s="5"/>
      <c r="BD117" s="5"/>
      <c r="BE117" s="5"/>
      <c r="BF117" s="5"/>
      <c r="BG117" s="5"/>
      <c r="BH117" s="5"/>
      <c r="BI117" s="5"/>
      <c r="BJ117" s="155"/>
      <c r="BK117" s="5"/>
      <c r="BL117" s="5"/>
      <c r="BM117" s="5"/>
      <c r="BN117" s="5"/>
      <c r="BO117" s="5"/>
      <c r="BP117" s="155"/>
      <c r="BQ117" s="5"/>
      <c r="BR117" s="5"/>
      <c r="BS117" s="5"/>
      <c r="BT117" s="5"/>
      <c r="BU117" s="5"/>
      <c r="BV117" s="5"/>
      <c r="BW117" s="5"/>
      <c r="BX117" s="5"/>
      <c r="BY117" s="155"/>
      <c r="BZ117" s="5"/>
      <c r="CA117" s="5"/>
      <c r="CB117" s="155"/>
      <c r="CC117" s="5"/>
      <c r="CD117" s="5"/>
      <c r="CE117" s="15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155"/>
      <c r="CR117" s="5"/>
      <c r="CS117" s="5"/>
      <c r="CT117" s="155"/>
      <c r="CU117" s="5"/>
      <c r="CV117" s="5"/>
      <c r="CW117" s="155"/>
      <c r="CX117" s="5"/>
      <c r="CY117" s="5"/>
      <c r="CZ117" s="155"/>
      <c r="DA117" s="5"/>
      <c r="DB117" s="5"/>
      <c r="DC117" s="5"/>
      <c r="DD117" s="5"/>
      <c r="DE117" s="5"/>
      <c r="DF117" s="5"/>
      <c r="DG117" s="5"/>
      <c r="DH117" s="5"/>
      <c r="DI117" s="155"/>
      <c r="DJ117" s="5"/>
      <c r="DK117" s="5"/>
      <c r="DL117" s="155"/>
      <c r="DM117" s="5"/>
      <c r="DN117" s="5"/>
      <c r="DO117" s="155"/>
      <c r="DP117" s="5"/>
      <c r="DQ117" s="5"/>
      <c r="DR117" s="5"/>
      <c r="DS117" s="5"/>
      <c r="DT117" s="5"/>
      <c r="DU117" s="155"/>
      <c r="DV117" s="5"/>
      <c r="DW117" s="5"/>
      <c r="DX117" s="5"/>
      <c r="DY117" s="5"/>
      <c r="DZ117" s="5"/>
      <c r="EA117" s="5"/>
      <c r="EB117" s="10"/>
      <c r="EC117" s="5"/>
      <c r="ED117" s="155"/>
      <c r="EE117" s="5"/>
      <c r="EF117" s="5"/>
      <c r="EG117" s="15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155"/>
      <c r="EW117" s="5">
        <v>40</v>
      </c>
      <c r="EX117" s="5"/>
      <c r="EY117" s="5"/>
      <c r="EZ117" s="5"/>
      <c r="FA117" s="5"/>
      <c r="FB117" s="155"/>
      <c r="FC117" s="5"/>
      <c r="FD117" s="5"/>
      <c r="FE117" s="5"/>
      <c r="FF117" s="5"/>
      <c r="FG117" s="5"/>
      <c r="FH117" s="155"/>
      <c r="FI117" s="5"/>
      <c r="FJ117" s="5"/>
      <c r="FK117" s="155"/>
      <c r="FL117" s="5"/>
      <c r="FM117" s="5"/>
      <c r="FN117" s="155"/>
      <c r="FO117" s="5"/>
      <c r="FP117" s="5"/>
      <c r="FQ117" s="155"/>
      <c r="FR117" s="5"/>
      <c r="FS117" s="5"/>
      <c r="FT117" s="155"/>
      <c r="FU117" s="5"/>
      <c r="FV117" s="5"/>
      <c r="FW117" s="5"/>
      <c r="FX117" s="5"/>
      <c r="FY117" s="5"/>
      <c r="FZ117" s="5"/>
      <c r="GA117" s="45"/>
      <c r="GB117" s="5"/>
    </row>
    <row r="118" spans="1:184" ht="21" customHeight="1">
      <c r="A118" s="322">
        <v>102</v>
      </c>
      <c r="B118" s="222" t="s">
        <v>265</v>
      </c>
      <c r="C118" s="78" t="s">
        <v>266</v>
      </c>
      <c r="D118" s="301" t="s">
        <v>64</v>
      </c>
      <c r="E118" s="42">
        <v>1680</v>
      </c>
      <c r="F118" s="5"/>
      <c r="G118" s="5"/>
      <c r="H118" s="266">
        <f t="shared" si="15"/>
        <v>0</v>
      </c>
      <c r="I118" s="64">
        <f t="shared" si="8"/>
        <v>0</v>
      </c>
      <c r="J118" s="8">
        <f t="shared" si="9"/>
        <v>0</v>
      </c>
      <c r="K118" s="262">
        <f t="shared" si="10"/>
        <v>0</v>
      </c>
      <c r="L118" s="8">
        <f t="shared" si="11"/>
        <v>40</v>
      </c>
      <c r="M118" s="8">
        <f t="shared" si="12"/>
        <v>52</v>
      </c>
      <c r="N118" s="187">
        <f t="shared" si="13"/>
        <v>40</v>
      </c>
      <c r="O118" s="8">
        <f t="shared" si="14"/>
        <v>67200</v>
      </c>
      <c r="P118" s="14"/>
      <c r="Q118" s="14"/>
      <c r="R118" s="290"/>
      <c r="S118" s="14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155"/>
      <c r="BB118" s="5"/>
      <c r="BC118" s="5"/>
      <c r="BD118" s="5"/>
      <c r="BE118" s="5"/>
      <c r="BF118" s="5"/>
      <c r="BG118" s="5"/>
      <c r="BH118" s="5"/>
      <c r="BI118" s="5"/>
      <c r="BJ118" s="155"/>
      <c r="BK118" s="5"/>
      <c r="BL118" s="5"/>
      <c r="BM118" s="5"/>
      <c r="BN118" s="5"/>
      <c r="BO118" s="5"/>
      <c r="BP118" s="155"/>
      <c r="BQ118" s="5"/>
      <c r="BR118" s="5"/>
      <c r="BS118" s="5"/>
      <c r="BT118" s="5"/>
      <c r="BU118" s="5"/>
      <c r="BV118" s="5"/>
      <c r="BW118" s="5"/>
      <c r="BX118" s="5"/>
      <c r="BY118" s="155"/>
      <c r="BZ118" s="5"/>
      <c r="CA118" s="5"/>
      <c r="CB118" s="155"/>
      <c r="CC118" s="5"/>
      <c r="CD118" s="5"/>
      <c r="CE118" s="15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155"/>
      <c r="CR118" s="5"/>
      <c r="CS118" s="5"/>
      <c r="CT118" s="155"/>
      <c r="CU118" s="5"/>
      <c r="CV118" s="5"/>
      <c r="CW118" s="155"/>
      <c r="CX118" s="5"/>
      <c r="CY118" s="5"/>
      <c r="CZ118" s="155"/>
      <c r="DA118" s="5"/>
      <c r="DB118" s="5"/>
      <c r="DC118" s="5"/>
      <c r="DD118" s="5"/>
      <c r="DE118" s="5"/>
      <c r="DF118" s="5"/>
      <c r="DG118" s="5"/>
      <c r="DH118" s="5"/>
      <c r="DI118" s="155"/>
      <c r="DJ118" s="5"/>
      <c r="DK118" s="5"/>
      <c r="DL118" s="155"/>
      <c r="DM118" s="5"/>
      <c r="DN118" s="5"/>
      <c r="DO118" s="155"/>
      <c r="DP118" s="5"/>
      <c r="DQ118" s="5"/>
      <c r="DR118" s="5"/>
      <c r="DS118" s="5"/>
      <c r="DT118" s="5"/>
      <c r="DU118" s="155"/>
      <c r="DV118" s="5"/>
      <c r="DW118" s="5"/>
      <c r="DX118" s="5"/>
      <c r="DY118" s="5"/>
      <c r="DZ118" s="5"/>
      <c r="EA118" s="5"/>
      <c r="EB118" s="10"/>
      <c r="EC118" s="5"/>
      <c r="ED118" s="155"/>
      <c r="EE118" s="5"/>
      <c r="EF118" s="5"/>
      <c r="EG118" s="15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155"/>
      <c r="EW118" s="5">
        <v>40</v>
      </c>
      <c r="EX118" s="5"/>
      <c r="EY118" s="5"/>
      <c r="EZ118" s="5"/>
      <c r="FA118" s="5"/>
      <c r="FB118" s="155"/>
      <c r="FC118" s="5"/>
      <c r="FD118" s="5"/>
      <c r="FE118" s="5"/>
      <c r="FF118" s="5"/>
      <c r="FG118" s="5"/>
      <c r="FH118" s="155"/>
      <c r="FI118" s="5"/>
      <c r="FJ118" s="5"/>
      <c r="FK118" s="155"/>
      <c r="FL118" s="5"/>
      <c r="FM118" s="5"/>
      <c r="FN118" s="155"/>
      <c r="FO118" s="5"/>
      <c r="FP118" s="5"/>
      <c r="FQ118" s="155"/>
      <c r="FR118" s="5"/>
      <c r="FS118" s="5"/>
      <c r="FT118" s="155"/>
      <c r="FU118" s="5"/>
      <c r="FV118" s="5"/>
      <c r="FW118" s="5"/>
      <c r="FX118" s="5"/>
      <c r="FY118" s="5"/>
      <c r="FZ118" s="5"/>
      <c r="GA118" s="45"/>
      <c r="GB118" s="5"/>
    </row>
    <row r="119" spans="1:184" ht="21" customHeight="1">
      <c r="A119" s="322">
        <v>103</v>
      </c>
      <c r="B119" s="222" t="s">
        <v>267</v>
      </c>
      <c r="C119" s="78" t="s">
        <v>268</v>
      </c>
      <c r="D119" s="301" t="s">
        <v>64</v>
      </c>
      <c r="E119" s="42">
        <v>4922</v>
      </c>
      <c r="F119" s="5"/>
      <c r="G119" s="5"/>
      <c r="H119" s="266">
        <f t="shared" si="15"/>
        <v>0</v>
      </c>
      <c r="I119" s="64">
        <f t="shared" si="8"/>
        <v>0</v>
      </c>
      <c r="J119" s="8">
        <f t="shared" si="9"/>
        <v>0</v>
      </c>
      <c r="K119" s="262">
        <f t="shared" si="10"/>
        <v>0</v>
      </c>
      <c r="L119" s="8">
        <f t="shared" si="11"/>
        <v>40</v>
      </c>
      <c r="M119" s="8">
        <f t="shared" si="12"/>
        <v>52</v>
      </c>
      <c r="N119" s="187">
        <f t="shared" si="13"/>
        <v>40</v>
      </c>
      <c r="O119" s="8">
        <f t="shared" si="14"/>
        <v>196880</v>
      </c>
      <c r="P119" s="14"/>
      <c r="Q119" s="14"/>
      <c r="R119" s="290"/>
      <c r="S119" s="14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155"/>
      <c r="BB119" s="5"/>
      <c r="BC119" s="5"/>
      <c r="BD119" s="5"/>
      <c r="BE119" s="5"/>
      <c r="BF119" s="5"/>
      <c r="BG119" s="5"/>
      <c r="BH119" s="5"/>
      <c r="BI119" s="5"/>
      <c r="BJ119" s="155"/>
      <c r="BK119" s="5"/>
      <c r="BL119" s="5"/>
      <c r="BM119" s="5"/>
      <c r="BN119" s="5"/>
      <c r="BO119" s="5"/>
      <c r="BP119" s="155"/>
      <c r="BQ119" s="5"/>
      <c r="BR119" s="5"/>
      <c r="BS119" s="5"/>
      <c r="BT119" s="5"/>
      <c r="BU119" s="5"/>
      <c r="BV119" s="5"/>
      <c r="BW119" s="5"/>
      <c r="BX119" s="5"/>
      <c r="BY119" s="155"/>
      <c r="BZ119" s="5"/>
      <c r="CA119" s="5"/>
      <c r="CB119" s="155"/>
      <c r="CC119" s="5"/>
      <c r="CD119" s="5"/>
      <c r="CE119" s="15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155"/>
      <c r="CR119" s="5"/>
      <c r="CS119" s="5"/>
      <c r="CT119" s="155"/>
      <c r="CU119" s="5"/>
      <c r="CV119" s="5"/>
      <c r="CW119" s="155"/>
      <c r="CX119" s="5"/>
      <c r="CY119" s="5"/>
      <c r="CZ119" s="155"/>
      <c r="DA119" s="5"/>
      <c r="DB119" s="5"/>
      <c r="DC119" s="5"/>
      <c r="DD119" s="5"/>
      <c r="DE119" s="5"/>
      <c r="DF119" s="5"/>
      <c r="DG119" s="5"/>
      <c r="DH119" s="5"/>
      <c r="DI119" s="155"/>
      <c r="DJ119" s="5"/>
      <c r="DK119" s="5"/>
      <c r="DL119" s="155"/>
      <c r="DM119" s="5"/>
      <c r="DN119" s="5"/>
      <c r="DO119" s="155"/>
      <c r="DP119" s="5"/>
      <c r="DQ119" s="5"/>
      <c r="DR119" s="5"/>
      <c r="DS119" s="5"/>
      <c r="DT119" s="5"/>
      <c r="DU119" s="155"/>
      <c r="DV119" s="5"/>
      <c r="DW119" s="5"/>
      <c r="DX119" s="5"/>
      <c r="DY119" s="5"/>
      <c r="DZ119" s="5"/>
      <c r="EA119" s="5"/>
      <c r="EB119" s="10"/>
      <c r="EC119" s="5"/>
      <c r="ED119" s="155"/>
      <c r="EE119" s="5"/>
      <c r="EF119" s="5"/>
      <c r="EG119" s="15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155"/>
      <c r="EW119" s="5">
        <v>40</v>
      </c>
      <c r="EX119" s="5"/>
      <c r="EY119" s="5"/>
      <c r="EZ119" s="5"/>
      <c r="FA119" s="5"/>
      <c r="FB119" s="155"/>
      <c r="FC119" s="5"/>
      <c r="FD119" s="5"/>
      <c r="FE119" s="5"/>
      <c r="FF119" s="5"/>
      <c r="FG119" s="5"/>
      <c r="FH119" s="155"/>
      <c r="FI119" s="5"/>
      <c r="FJ119" s="5"/>
      <c r="FK119" s="155"/>
      <c r="FL119" s="5"/>
      <c r="FM119" s="5"/>
      <c r="FN119" s="155"/>
      <c r="FO119" s="5"/>
      <c r="FP119" s="5"/>
      <c r="FQ119" s="155"/>
      <c r="FR119" s="5"/>
      <c r="FS119" s="5"/>
      <c r="FT119" s="155"/>
      <c r="FU119" s="5"/>
      <c r="FV119" s="5"/>
      <c r="FW119" s="5"/>
      <c r="FX119" s="5"/>
      <c r="FY119" s="5"/>
      <c r="FZ119" s="5"/>
      <c r="GA119" s="45"/>
      <c r="GB119" s="5"/>
    </row>
    <row r="120" spans="1:184" ht="21" customHeight="1">
      <c r="A120" s="15"/>
      <c r="B120" s="222"/>
      <c r="C120" s="78" t="s">
        <v>1842</v>
      </c>
      <c r="D120" s="301"/>
      <c r="E120" s="42"/>
      <c r="F120" s="5"/>
      <c r="G120" s="5"/>
      <c r="H120" s="266"/>
      <c r="I120" s="64">
        <f t="shared" si="8"/>
        <v>0</v>
      </c>
      <c r="J120" s="8">
        <f t="shared" si="9"/>
        <v>0</v>
      </c>
      <c r="K120" s="262">
        <f t="shared" si="10"/>
        <v>0</v>
      </c>
      <c r="L120" s="8">
        <f t="shared" si="11"/>
        <v>0</v>
      </c>
      <c r="M120" s="8">
        <f t="shared" si="12"/>
        <v>0</v>
      </c>
      <c r="N120" s="187">
        <f t="shared" si="13"/>
        <v>0</v>
      </c>
      <c r="O120" s="8">
        <f t="shared" si="14"/>
        <v>0</v>
      </c>
      <c r="P120" s="14"/>
      <c r="Q120" s="14"/>
      <c r="R120" s="290"/>
      <c r="S120" s="14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155"/>
      <c r="BB120" s="5"/>
      <c r="BC120" s="5"/>
      <c r="BD120" s="5"/>
      <c r="BE120" s="5"/>
      <c r="BF120" s="5"/>
      <c r="BG120" s="5"/>
      <c r="BH120" s="5"/>
      <c r="BI120" s="5"/>
      <c r="BJ120" s="155"/>
      <c r="BK120" s="5"/>
      <c r="BL120" s="5"/>
      <c r="BM120" s="5"/>
      <c r="BN120" s="5"/>
      <c r="BO120" s="5"/>
      <c r="BP120" s="155"/>
      <c r="BQ120" s="5"/>
      <c r="BR120" s="5"/>
      <c r="BS120" s="5"/>
      <c r="BT120" s="5"/>
      <c r="BU120" s="5"/>
      <c r="BV120" s="5"/>
      <c r="BW120" s="5"/>
      <c r="BX120" s="5"/>
      <c r="BY120" s="155"/>
      <c r="BZ120" s="5"/>
      <c r="CA120" s="5"/>
      <c r="CB120" s="155"/>
      <c r="CC120" s="5"/>
      <c r="CD120" s="5"/>
      <c r="CE120" s="15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155"/>
      <c r="CR120" s="5"/>
      <c r="CS120" s="5"/>
      <c r="CT120" s="155"/>
      <c r="CU120" s="5"/>
      <c r="CV120" s="5"/>
      <c r="CW120" s="155"/>
      <c r="CX120" s="5"/>
      <c r="CY120" s="5"/>
      <c r="CZ120" s="155"/>
      <c r="DA120" s="5"/>
      <c r="DB120" s="5"/>
      <c r="DC120" s="5"/>
      <c r="DD120" s="5"/>
      <c r="DE120" s="5"/>
      <c r="DF120" s="5"/>
      <c r="DG120" s="5"/>
      <c r="DH120" s="5"/>
      <c r="DI120" s="155"/>
      <c r="DJ120" s="5"/>
      <c r="DK120" s="5"/>
      <c r="DL120" s="155"/>
      <c r="DM120" s="5"/>
      <c r="DN120" s="5"/>
      <c r="DO120" s="155"/>
      <c r="DP120" s="5"/>
      <c r="DQ120" s="5"/>
      <c r="DR120" s="5"/>
      <c r="DS120" s="5"/>
      <c r="DT120" s="5"/>
      <c r="DU120" s="155"/>
      <c r="DV120" s="5"/>
      <c r="DW120" s="5"/>
      <c r="DX120" s="5"/>
      <c r="DY120" s="5"/>
      <c r="DZ120" s="5"/>
      <c r="EA120" s="5"/>
      <c r="EB120" s="10"/>
      <c r="EC120" s="5"/>
      <c r="ED120" s="155"/>
      <c r="EE120" s="5"/>
      <c r="EF120" s="5"/>
      <c r="EG120" s="15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155"/>
      <c r="EW120" s="5"/>
      <c r="EX120" s="5"/>
      <c r="EY120" s="5"/>
      <c r="EZ120" s="5"/>
      <c r="FA120" s="5"/>
      <c r="FB120" s="155"/>
      <c r="FC120" s="5"/>
      <c r="FD120" s="5"/>
      <c r="FE120" s="5"/>
      <c r="FF120" s="5"/>
      <c r="FG120" s="5"/>
      <c r="FH120" s="155"/>
      <c r="FI120" s="5"/>
      <c r="FJ120" s="5"/>
      <c r="FK120" s="155"/>
      <c r="FL120" s="5"/>
      <c r="FM120" s="5"/>
      <c r="FN120" s="155"/>
      <c r="FO120" s="5"/>
      <c r="FP120" s="5"/>
      <c r="FQ120" s="155"/>
      <c r="FR120" s="5"/>
      <c r="FS120" s="5"/>
      <c r="FT120" s="155"/>
      <c r="FU120" s="5"/>
      <c r="FV120" s="5"/>
      <c r="FW120" s="5"/>
      <c r="FX120" s="5"/>
      <c r="FY120" s="5"/>
      <c r="FZ120" s="5"/>
      <c r="GA120" s="45"/>
      <c r="GB120" s="5"/>
    </row>
    <row r="121" spans="1:184" ht="21" customHeight="1">
      <c r="A121" s="15">
        <v>104</v>
      </c>
      <c r="B121" s="205" t="s">
        <v>269</v>
      </c>
      <c r="C121" s="19" t="s">
        <v>270</v>
      </c>
      <c r="D121" s="301" t="s">
        <v>75</v>
      </c>
      <c r="E121" s="42">
        <v>14980</v>
      </c>
      <c r="F121" s="5"/>
      <c r="G121" s="5"/>
      <c r="H121" s="266">
        <f t="shared" si="15"/>
        <v>0</v>
      </c>
      <c r="I121" s="64">
        <f t="shared" si="8"/>
        <v>0</v>
      </c>
      <c r="J121" s="8">
        <f t="shared" si="9"/>
        <v>0</v>
      </c>
      <c r="K121" s="262">
        <f t="shared" si="10"/>
        <v>0</v>
      </c>
      <c r="L121" s="8">
        <f t="shared" si="11"/>
        <v>0</v>
      </c>
      <c r="M121" s="8">
        <f t="shared" si="12"/>
        <v>0</v>
      </c>
      <c r="N121" s="187">
        <f t="shared" si="13"/>
        <v>0</v>
      </c>
      <c r="O121" s="8">
        <f t="shared" si="14"/>
        <v>0</v>
      </c>
      <c r="P121" s="14"/>
      <c r="Q121" s="14"/>
      <c r="R121" s="290"/>
      <c r="S121" s="14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155"/>
      <c r="BB121" s="5"/>
      <c r="BC121" s="5"/>
      <c r="BD121" s="5"/>
      <c r="BE121" s="5"/>
      <c r="BF121" s="5"/>
      <c r="BG121" s="5"/>
      <c r="BH121" s="5"/>
      <c r="BI121" s="5"/>
      <c r="BJ121" s="155"/>
      <c r="BK121" s="5"/>
      <c r="BL121" s="5"/>
      <c r="BM121" s="5"/>
      <c r="BN121" s="5"/>
      <c r="BO121" s="5"/>
      <c r="BP121" s="155"/>
      <c r="BQ121" s="5"/>
      <c r="BR121" s="5"/>
      <c r="BS121" s="5"/>
      <c r="BT121" s="5"/>
      <c r="BU121" s="5"/>
      <c r="BV121" s="5"/>
      <c r="BW121" s="5"/>
      <c r="BX121" s="5"/>
      <c r="BY121" s="155"/>
      <c r="BZ121" s="5"/>
      <c r="CA121" s="5"/>
      <c r="CB121" s="155"/>
      <c r="CC121" s="5"/>
      <c r="CD121" s="5"/>
      <c r="CE121" s="15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155"/>
      <c r="CR121" s="5"/>
      <c r="CS121" s="5"/>
      <c r="CT121" s="155"/>
      <c r="CU121" s="5"/>
      <c r="CV121" s="5"/>
      <c r="CW121" s="155"/>
      <c r="CX121" s="5"/>
      <c r="CY121" s="5"/>
      <c r="CZ121" s="155"/>
      <c r="DA121" s="5"/>
      <c r="DB121" s="5"/>
      <c r="DC121" s="5"/>
      <c r="DD121" s="5"/>
      <c r="DE121" s="5"/>
      <c r="DF121" s="5"/>
      <c r="DG121" s="5"/>
      <c r="DH121" s="5"/>
      <c r="DI121" s="155"/>
      <c r="DJ121" s="5"/>
      <c r="DK121" s="5"/>
      <c r="DL121" s="155"/>
      <c r="DM121" s="5"/>
      <c r="DN121" s="5"/>
      <c r="DO121" s="155"/>
      <c r="DP121" s="5"/>
      <c r="DQ121" s="5"/>
      <c r="DR121" s="5"/>
      <c r="DS121" s="5"/>
      <c r="DT121" s="5"/>
      <c r="DU121" s="155"/>
      <c r="DV121" s="5"/>
      <c r="DW121" s="5"/>
      <c r="DX121" s="5"/>
      <c r="DY121" s="5"/>
      <c r="DZ121" s="5"/>
      <c r="EA121" s="5"/>
      <c r="EB121" s="10"/>
      <c r="EC121" s="5"/>
      <c r="ED121" s="155"/>
      <c r="EE121" s="5"/>
      <c r="EF121" s="5"/>
      <c r="EG121" s="15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155"/>
      <c r="EW121" s="5"/>
      <c r="EX121" s="5"/>
      <c r="EY121" s="5"/>
      <c r="EZ121" s="5"/>
      <c r="FA121" s="5"/>
      <c r="FB121" s="155"/>
      <c r="FC121" s="5"/>
      <c r="FD121" s="5"/>
      <c r="FE121" s="5"/>
      <c r="FF121" s="5"/>
      <c r="FG121" s="5"/>
      <c r="FH121" s="155"/>
      <c r="FI121" s="5"/>
      <c r="FJ121" s="5"/>
      <c r="FK121" s="155"/>
      <c r="FL121" s="5"/>
      <c r="FM121" s="5"/>
      <c r="FN121" s="155"/>
      <c r="FO121" s="5"/>
      <c r="FP121" s="5"/>
      <c r="FQ121" s="155"/>
      <c r="FR121" s="5"/>
      <c r="FS121" s="5"/>
      <c r="FT121" s="155"/>
      <c r="FU121" s="5"/>
      <c r="FV121" s="5"/>
      <c r="FW121" s="5"/>
      <c r="FX121" s="5"/>
      <c r="FY121" s="5"/>
      <c r="FZ121" s="5"/>
      <c r="GA121" s="45"/>
      <c r="GB121" s="5"/>
    </row>
    <row r="122" spans="1:184" ht="21" customHeight="1">
      <c r="A122" s="15">
        <v>105</v>
      </c>
      <c r="B122" s="206" t="s">
        <v>271</v>
      </c>
      <c r="C122" s="57" t="s">
        <v>272</v>
      </c>
      <c r="D122" s="301" t="s">
        <v>110</v>
      </c>
      <c r="E122" s="42">
        <v>80250</v>
      </c>
      <c r="F122" s="5"/>
      <c r="G122" s="5"/>
      <c r="H122" s="266">
        <f t="shared" si="15"/>
        <v>0</v>
      </c>
      <c r="I122" s="64">
        <f t="shared" si="8"/>
        <v>0</v>
      </c>
      <c r="J122" s="8">
        <f t="shared" si="9"/>
        <v>1</v>
      </c>
      <c r="K122" s="262">
        <f t="shared" si="10"/>
        <v>1</v>
      </c>
      <c r="L122" s="8">
        <f t="shared" si="11"/>
        <v>2</v>
      </c>
      <c r="M122" s="8">
        <f t="shared" si="12"/>
        <v>2.6</v>
      </c>
      <c r="N122" s="187">
        <f t="shared" si="13"/>
        <v>1</v>
      </c>
      <c r="O122" s="8">
        <f t="shared" si="14"/>
        <v>80250</v>
      </c>
      <c r="P122" s="14"/>
      <c r="Q122" s="14"/>
      <c r="R122" s="290"/>
      <c r="S122" s="14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155"/>
      <c r="BB122" s="5"/>
      <c r="BC122" s="5"/>
      <c r="BD122" s="5"/>
      <c r="BE122" s="5"/>
      <c r="BF122" s="5"/>
      <c r="BG122" s="5"/>
      <c r="BH122" s="5"/>
      <c r="BI122" s="5"/>
      <c r="BJ122" s="155"/>
      <c r="BK122" s="5"/>
      <c r="BL122" s="5"/>
      <c r="BM122" s="5"/>
      <c r="BN122" s="5"/>
      <c r="BO122" s="5"/>
      <c r="BP122" s="155">
        <v>1</v>
      </c>
      <c r="BQ122" s="5">
        <v>2</v>
      </c>
      <c r="BR122" s="5"/>
      <c r="BS122" s="5"/>
      <c r="BT122" s="5"/>
      <c r="BU122" s="5"/>
      <c r="BV122" s="5"/>
      <c r="BW122" s="5"/>
      <c r="BX122" s="5"/>
      <c r="BY122" s="155"/>
      <c r="BZ122" s="5"/>
      <c r="CA122" s="5"/>
      <c r="CB122" s="155"/>
      <c r="CC122" s="5"/>
      <c r="CD122" s="5"/>
      <c r="CE122" s="15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155"/>
      <c r="CR122" s="5"/>
      <c r="CS122" s="5"/>
      <c r="CT122" s="155"/>
      <c r="CU122" s="5"/>
      <c r="CV122" s="5"/>
      <c r="CW122" s="155"/>
      <c r="CX122" s="5"/>
      <c r="CY122" s="5"/>
      <c r="CZ122" s="155"/>
      <c r="DA122" s="5"/>
      <c r="DB122" s="5"/>
      <c r="DC122" s="5"/>
      <c r="DD122" s="5"/>
      <c r="DE122" s="5"/>
      <c r="DF122" s="5"/>
      <c r="DG122" s="5"/>
      <c r="DH122" s="5"/>
      <c r="DI122" s="155"/>
      <c r="DJ122" s="5"/>
      <c r="DK122" s="5"/>
      <c r="DL122" s="155"/>
      <c r="DM122" s="5"/>
      <c r="DN122" s="5"/>
      <c r="DO122" s="155"/>
      <c r="DP122" s="5"/>
      <c r="DQ122" s="5"/>
      <c r="DR122" s="5"/>
      <c r="DS122" s="5"/>
      <c r="DT122" s="5"/>
      <c r="DU122" s="155"/>
      <c r="DV122" s="5"/>
      <c r="DW122" s="5"/>
      <c r="DX122" s="5"/>
      <c r="DY122" s="5"/>
      <c r="DZ122" s="5"/>
      <c r="EA122" s="5"/>
      <c r="EB122" s="10"/>
      <c r="EC122" s="5"/>
      <c r="ED122" s="155"/>
      <c r="EE122" s="5"/>
      <c r="EF122" s="5"/>
      <c r="EG122" s="15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155"/>
      <c r="EW122" s="5"/>
      <c r="EX122" s="5"/>
      <c r="EY122" s="5"/>
      <c r="EZ122" s="5"/>
      <c r="FA122" s="5"/>
      <c r="FB122" s="155"/>
      <c r="FC122" s="5"/>
      <c r="FD122" s="5"/>
      <c r="FE122" s="5"/>
      <c r="FF122" s="5"/>
      <c r="FG122" s="5"/>
      <c r="FH122" s="155"/>
      <c r="FI122" s="5"/>
      <c r="FJ122" s="5"/>
      <c r="FK122" s="155"/>
      <c r="FL122" s="5"/>
      <c r="FM122" s="5"/>
      <c r="FN122" s="155"/>
      <c r="FO122" s="5"/>
      <c r="FP122" s="5"/>
      <c r="FQ122" s="155"/>
      <c r="FR122" s="5"/>
      <c r="FS122" s="5"/>
      <c r="FT122" s="155"/>
      <c r="FU122" s="5"/>
      <c r="FV122" s="5"/>
      <c r="FW122" s="5"/>
      <c r="FX122" s="5"/>
      <c r="FY122" s="5"/>
      <c r="FZ122" s="5"/>
      <c r="GA122" s="45"/>
      <c r="GB122" s="155" t="s">
        <v>1979</v>
      </c>
    </row>
    <row r="123" spans="1:184" ht="21" customHeight="1">
      <c r="A123" s="15">
        <v>106</v>
      </c>
      <c r="B123" s="206" t="s">
        <v>273</v>
      </c>
      <c r="C123" s="57" t="s">
        <v>274</v>
      </c>
      <c r="D123" s="301" t="s">
        <v>110</v>
      </c>
      <c r="E123" s="42">
        <v>652700</v>
      </c>
      <c r="F123" s="5"/>
      <c r="G123" s="5"/>
      <c r="H123" s="266">
        <f t="shared" si="15"/>
        <v>0</v>
      </c>
      <c r="I123" s="64">
        <f t="shared" si="8"/>
        <v>0</v>
      </c>
      <c r="J123" s="8">
        <f t="shared" si="9"/>
        <v>0</v>
      </c>
      <c r="K123" s="262">
        <f t="shared" si="10"/>
        <v>0</v>
      </c>
      <c r="L123" s="8">
        <f t="shared" si="11"/>
        <v>2</v>
      </c>
      <c r="M123" s="8">
        <f t="shared" si="12"/>
        <v>2.6</v>
      </c>
      <c r="N123" s="187">
        <f t="shared" si="13"/>
        <v>2</v>
      </c>
      <c r="O123" s="8">
        <f t="shared" si="14"/>
        <v>1305400</v>
      </c>
      <c r="P123" s="14"/>
      <c r="Q123" s="14"/>
      <c r="R123" s="290"/>
      <c r="S123" s="14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155"/>
      <c r="BB123" s="5"/>
      <c r="BC123" s="5"/>
      <c r="BD123" s="5"/>
      <c r="BE123" s="5"/>
      <c r="BF123" s="5"/>
      <c r="BG123" s="5"/>
      <c r="BH123" s="5"/>
      <c r="BI123" s="5"/>
      <c r="BJ123" s="155"/>
      <c r="BK123" s="5"/>
      <c r="BL123" s="5"/>
      <c r="BM123" s="5"/>
      <c r="BN123" s="5"/>
      <c r="BO123" s="5"/>
      <c r="BP123" s="155"/>
      <c r="BQ123" s="5">
        <v>2</v>
      </c>
      <c r="BR123" s="5"/>
      <c r="BS123" s="5"/>
      <c r="BT123" s="5"/>
      <c r="BU123" s="5"/>
      <c r="BV123" s="5"/>
      <c r="BW123" s="5"/>
      <c r="BX123" s="5"/>
      <c r="BY123" s="155"/>
      <c r="BZ123" s="5"/>
      <c r="CA123" s="5"/>
      <c r="CB123" s="155"/>
      <c r="CC123" s="5"/>
      <c r="CD123" s="5"/>
      <c r="CE123" s="15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155"/>
      <c r="CR123" s="5"/>
      <c r="CS123" s="5"/>
      <c r="CT123" s="155"/>
      <c r="CU123" s="5"/>
      <c r="CV123" s="5"/>
      <c r="CW123" s="155"/>
      <c r="CX123" s="5"/>
      <c r="CY123" s="5"/>
      <c r="CZ123" s="155"/>
      <c r="DA123" s="5"/>
      <c r="DB123" s="5"/>
      <c r="DC123" s="5"/>
      <c r="DD123" s="5"/>
      <c r="DE123" s="5"/>
      <c r="DF123" s="5"/>
      <c r="DG123" s="5"/>
      <c r="DH123" s="5"/>
      <c r="DI123" s="155"/>
      <c r="DJ123" s="5"/>
      <c r="DK123" s="5"/>
      <c r="DL123" s="155"/>
      <c r="DM123" s="5"/>
      <c r="DN123" s="5"/>
      <c r="DO123" s="155"/>
      <c r="DP123" s="5"/>
      <c r="DQ123" s="5"/>
      <c r="DR123" s="5"/>
      <c r="DS123" s="5"/>
      <c r="DT123" s="5"/>
      <c r="DU123" s="155"/>
      <c r="DV123" s="5"/>
      <c r="DW123" s="5"/>
      <c r="DX123" s="5"/>
      <c r="DY123" s="5"/>
      <c r="DZ123" s="5"/>
      <c r="EA123" s="5"/>
      <c r="EB123" s="10"/>
      <c r="EC123" s="5"/>
      <c r="ED123" s="155"/>
      <c r="EE123" s="5"/>
      <c r="EF123" s="5"/>
      <c r="EG123" s="15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155"/>
      <c r="EW123" s="5"/>
      <c r="EX123" s="5"/>
      <c r="EY123" s="5"/>
      <c r="EZ123" s="5"/>
      <c r="FA123" s="5"/>
      <c r="FB123" s="155"/>
      <c r="FC123" s="5"/>
      <c r="FD123" s="5"/>
      <c r="FE123" s="5"/>
      <c r="FF123" s="5"/>
      <c r="FG123" s="5"/>
      <c r="FH123" s="155"/>
      <c r="FI123" s="5"/>
      <c r="FJ123" s="5"/>
      <c r="FK123" s="155"/>
      <c r="FL123" s="5"/>
      <c r="FM123" s="5"/>
      <c r="FN123" s="155"/>
      <c r="FO123" s="5"/>
      <c r="FP123" s="5"/>
      <c r="FQ123" s="155"/>
      <c r="FR123" s="5"/>
      <c r="FS123" s="5"/>
      <c r="FT123" s="155"/>
      <c r="FU123" s="5"/>
      <c r="FV123" s="5"/>
      <c r="FW123" s="5"/>
      <c r="FX123" s="5"/>
      <c r="FY123" s="5"/>
      <c r="FZ123" s="5"/>
      <c r="GA123" s="45"/>
      <c r="GB123" s="155" t="s">
        <v>1980</v>
      </c>
    </row>
    <row r="124" spans="1:184" ht="21" customHeight="1">
      <c r="A124" s="15">
        <v>107</v>
      </c>
      <c r="B124" s="205" t="s">
        <v>1868</v>
      </c>
      <c r="C124" s="19" t="s">
        <v>1394</v>
      </c>
      <c r="D124" s="301" t="s">
        <v>75</v>
      </c>
      <c r="E124" s="42">
        <v>16050</v>
      </c>
      <c r="F124" s="5"/>
      <c r="G124" s="5"/>
      <c r="H124" s="266">
        <f t="shared" si="15"/>
        <v>0</v>
      </c>
      <c r="I124" s="64">
        <f t="shared" si="8"/>
        <v>0</v>
      </c>
      <c r="J124" s="8">
        <f t="shared" si="9"/>
        <v>0</v>
      </c>
      <c r="K124" s="262">
        <f t="shared" si="10"/>
        <v>0</v>
      </c>
      <c r="L124" s="8">
        <f t="shared" si="11"/>
        <v>0</v>
      </c>
      <c r="M124" s="8">
        <f t="shared" si="12"/>
        <v>0</v>
      </c>
      <c r="N124" s="187">
        <f t="shared" si="13"/>
        <v>0</v>
      </c>
      <c r="O124" s="8">
        <f t="shared" si="14"/>
        <v>0</v>
      </c>
      <c r="P124" s="14"/>
      <c r="Q124" s="14"/>
      <c r="R124" s="290"/>
      <c r="S124" s="14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155"/>
      <c r="BB124" s="5"/>
      <c r="BC124" s="5"/>
      <c r="BD124" s="5"/>
      <c r="BE124" s="5"/>
      <c r="BF124" s="5"/>
      <c r="BG124" s="5"/>
      <c r="BH124" s="5"/>
      <c r="BI124" s="5"/>
      <c r="BJ124" s="155"/>
      <c r="BK124" s="5"/>
      <c r="BL124" s="5"/>
      <c r="BM124" s="5"/>
      <c r="BN124" s="5"/>
      <c r="BO124" s="5"/>
      <c r="BP124" s="155"/>
      <c r="BQ124" s="5"/>
      <c r="BR124" s="5"/>
      <c r="BS124" s="5"/>
      <c r="BT124" s="5"/>
      <c r="BU124" s="5"/>
      <c r="BV124" s="5"/>
      <c r="BW124" s="5"/>
      <c r="BX124" s="5"/>
      <c r="BY124" s="155"/>
      <c r="BZ124" s="5"/>
      <c r="CA124" s="5"/>
      <c r="CB124" s="155"/>
      <c r="CC124" s="5"/>
      <c r="CD124" s="5"/>
      <c r="CE124" s="15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155"/>
      <c r="CR124" s="5"/>
      <c r="CS124" s="5"/>
      <c r="CT124" s="155"/>
      <c r="CU124" s="5"/>
      <c r="CV124" s="5"/>
      <c r="CW124" s="155"/>
      <c r="CX124" s="5"/>
      <c r="CY124" s="5"/>
      <c r="CZ124" s="155"/>
      <c r="DA124" s="5"/>
      <c r="DB124" s="5"/>
      <c r="DC124" s="5"/>
      <c r="DD124" s="5"/>
      <c r="DE124" s="5"/>
      <c r="DF124" s="5"/>
      <c r="DG124" s="5"/>
      <c r="DH124" s="5"/>
      <c r="DI124" s="155"/>
      <c r="DJ124" s="5"/>
      <c r="DK124" s="5"/>
      <c r="DL124" s="155"/>
      <c r="DM124" s="5"/>
      <c r="DN124" s="5"/>
      <c r="DO124" s="155"/>
      <c r="DP124" s="5"/>
      <c r="DQ124" s="5"/>
      <c r="DR124" s="5"/>
      <c r="DS124" s="5"/>
      <c r="DT124" s="5"/>
      <c r="DU124" s="155"/>
      <c r="DV124" s="5"/>
      <c r="DW124" s="5"/>
      <c r="DX124" s="5"/>
      <c r="DY124" s="5"/>
      <c r="DZ124" s="5"/>
      <c r="EA124" s="5"/>
      <c r="EB124" s="10"/>
      <c r="EC124" s="5"/>
      <c r="ED124" s="155"/>
      <c r="EE124" s="5"/>
      <c r="EF124" s="5"/>
      <c r="EG124" s="15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155"/>
      <c r="EW124" s="5"/>
      <c r="EX124" s="5"/>
      <c r="EY124" s="5"/>
      <c r="EZ124" s="5"/>
      <c r="FA124" s="5"/>
      <c r="FB124" s="155"/>
      <c r="FC124" s="5"/>
      <c r="FD124" s="5"/>
      <c r="FE124" s="5"/>
      <c r="FF124" s="5"/>
      <c r="FG124" s="5"/>
      <c r="FH124" s="155"/>
      <c r="FI124" s="5"/>
      <c r="FJ124" s="5"/>
      <c r="FK124" s="155"/>
      <c r="FL124" s="5"/>
      <c r="FM124" s="5"/>
      <c r="FN124" s="155"/>
      <c r="FO124" s="5"/>
      <c r="FP124" s="5"/>
      <c r="FQ124" s="155"/>
      <c r="FR124" s="5"/>
      <c r="FS124" s="5"/>
      <c r="FT124" s="155"/>
      <c r="FU124" s="5"/>
      <c r="FV124" s="5"/>
      <c r="FW124" s="5"/>
      <c r="FX124" s="5"/>
      <c r="FY124" s="5"/>
      <c r="FZ124" s="5"/>
      <c r="GA124" s="45"/>
      <c r="GB124" s="5"/>
    </row>
    <row r="125" spans="1:184" ht="21" customHeight="1">
      <c r="A125" s="15"/>
      <c r="B125" s="205" t="s">
        <v>1867</v>
      </c>
      <c r="C125" s="19" t="s">
        <v>1866</v>
      </c>
      <c r="D125" s="301"/>
      <c r="E125" s="42"/>
      <c r="F125" s="5"/>
      <c r="G125" s="5"/>
      <c r="H125" s="266"/>
      <c r="I125" s="64">
        <f t="shared" si="8"/>
        <v>0</v>
      </c>
      <c r="J125" s="8">
        <f t="shared" si="9"/>
        <v>0</v>
      </c>
      <c r="K125" s="262">
        <f t="shared" si="10"/>
        <v>0</v>
      </c>
      <c r="L125" s="8">
        <f t="shared" si="11"/>
        <v>0</v>
      </c>
      <c r="M125" s="8">
        <f t="shared" si="12"/>
        <v>0</v>
      </c>
      <c r="N125" s="187">
        <f t="shared" si="13"/>
        <v>0</v>
      </c>
      <c r="O125" s="8">
        <f t="shared" si="14"/>
        <v>0</v>
      </c>
      <c r="P125" s="14"/>
      <c r="Q125" s="14"/>
      <c r="R125" s="290"/>
      <c r="S125" s="14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155"/>
      <c r="BB125" s="5"/>
      <c r="BC125" s="5"/>
      <c r="BD125" s="5"/>
      <c r="BE125" s="5"/>
      <c r="BF125" s="5"/>
      <c r="BG125" s="5"/>
      <c r="BH125" s="5"/>
      <c r="BI125" s="5"/>
      <c r="BJ125" s="155"/>
      <c r="BK125" s="5"/>
      <c r="BL125" s="5"/>
      <c r="BM125" s="5"/>
      <c r="BN125" s="5"/>
      <c r="BO125" s="5"/>
      <c r="BP125" s="155"/>
      <c r="BQ125" s="5"/>
      <c r="BR125" s="5"/>
      <c r="BS125" s="5"/>
      <c r="BT125" s="5"/>
      <c r="BU125" s="5"/>
      <c r="BV125" s="5"/>
      <c r="BW125" s="5"/>
      <c r="BX125" s="5"/>
      <c r="BY125" s="155"/>
      <c r="BZ125" s="5"/>
      <c r="CA125" s="5"/>
      <c r="CB125" s="155"/>
      <c r="CC125" s="5"/>
      <c r="CD125" s="5"/>
      <c r="CE125" s="15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155"/>
      <c r="CR125" s="5"/>
      <c r="CS125" s="5"/>
      <c r="CT125" s="155"/>
      <c r="CU125" s="5"/>
      <c r="CV125" s="5"/>
      <c r="CW125" s="155"/>
      <c r="CX125" s="5"/>
      <c r="CY125" s="5"/>
      <c r="CZ125" s="155"/>
      <c r="DA125" s="5"/>
      <c r="DB125" s="5"/>
      <c r="DC125" s="5"/>
      <c r="DD125" s="5"/>
      <c r="DE125" s="5"/>
      <c r="DF125" s="5"/>
      <c r="DG125" s="5"/>
      <c r="DH125" s="5"/>
      <c r="DI125" s="155"/>
      <c r="DJ125" s="5"/>
      <c r="DK125" s="5"/>
      <c r="DL125" s="155"/>
      <c r="DM125" s="5"/>
      <c r="DN125" s="5"/>
      <c r="DO125" s="155"/>
      <c r="DP125" s="5"/>
      <c r="DQ125" s="5"/>
      <c r="DR125" s="5"/>
      <c r="DS125" s="5"/>
      <c r="DT125" s="5"/>
      <c r="DU125" s="155"/>
      <c r="DV125" s="5"/>
      <c r="DW125" s="5"/>
      <c r="DX125" s="5"/>
      <c r="DY125" s="5"/>
      <c r="DZ125" s="5"/>
      <c r="EA125" s="5"/>
      <c r="EB125" s="10"/>
      <c r="EC125" s="5"/>
      <c r="ED125" s="155"/>
      <c r="EE125" s="5"/>
      <c r="EF125" s="5"/>
      <c r="EG125" s="15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155"/>
      <c r="EW125" s="5"/>
      <c r="EX125" s="5"/>
      <c r="EY125" s="5"/>
      <c r="EZ125" s="5"/>
      <c r="FA125" s="5"/>
      <c r="FB125" s="155"/>
      <c r="FC125" s="5"/>
      <c r="FD125" s="5"/>
      <c r="FE125" s="5"/>
      <c r="FF125" s="5"/>
      <c r="FG125" s="5"/>
      <c r="FH125" s="155"/>
      <c r="FI125" s="5"/>
      <c r="FJ125" s="5"/>
      <c r="FK125" s="155"/>
      <c r="FL125" s="5"/>
      <c r="FM125" s="5"/>
      <c r="FN125" s="155"/>
      <c r="FO125" s="5"/>
      <c r="FP125" s="5"/>
      <c r="FQ125" s="155"/>
      <c r="FR125" s="5"/>
      <c r="FS125" s="5"/>
      <c r="FT125" s="155"/>
      <c r="FU125" s="5"/>
      <c r="FV125" s="5"/>
      <c r="FW125" s="5"/>
      <c r="FX125" s="5"/>
      <c r="FY125" s="5"/>
      <c r="FZ125" s="5"/>
      <c r="GA125" s="45"/>
      <c r="GB125" s="5"/>
    </row>
    <row r="126" spans="1:184" ht="21" customHeight="1">
      <c r="A126" s="15">
        <v>108</v>
      </c>
      <c r="B126" s="63" t="s">
        <v>275</v>
      </c>
      <c r="C126" s="19" t="s">
        <v>276</v>
      </c>
      <c r="D126" s="301" t="s">
        <v>75</v>
      </c>
      <c r="E126" s="42">
        <v>20597.5</v>
      </c>
      <c r="F126" s="5"/>
      <c r="G126" s="5"/>
      <c r="H126" s="266">
        <f t="shared" si="15"/>
        <v>0</v>
      </c>
      <c r="I126" s="64">
        <f t="shared" si="8"/>
        <v>0</v>
      </c>
      <c r="J126" s="8">
        <f t="shared" si="9"/>
        <v>0</v>
      </c>
      <c r="K126" s="262">
        <f t="shared" si="10"/>
        <v>0</v>
      </c>
      <c r="L126" s="8">
        <f t="shared" si="11"/>
        <v>0</v>
      </c>
      <c r="M126" s="8">
        <f t="shared" si="12"/>
        <v>0</v>
      </c>
      <c r="N126" s="187">
        <f t="shared" si="13"/>
        <v>0</v>
      </c>
      <c r="O126" s="8">
        <f t="shared" si="14"/>
        <v>0</v>
      </c>
      <c r="P126" s="14"/>
      <c r="Q126" s="14"/>
      <c r="R126" s="290"/>
      <c r="S126" s="14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155"/>
      <c r="BB126" s="5"/>
      <c r="BC126" s="5"/>
      <c r="BD126" s="5"/>
      <c r="BE126" s="5"/>
      <c r="BF126" s="5"/>
      <c r="BG126" s="5"/>
      <c r="BH126" s="5"/>
      <c r="BI126" s="5"/>
      <c r="BJ126" s="155"/>
      <c r="BK126" s="5"/>
      <c r="BL126" s="5"/>
      <c r="BM126" s="5"/>
      <c r="BN126" s="5"/>
      <c r="BO126" s="5"/>
      <c r="BP126" s="155"/>
      <c r="BQ126" s="5"/>
      <c r="BR126" s="5"/>
      <c r="BS126" s="5"/>
      <c r="BT126" s="5"/>
      <c r="BU126" s="5"/>
      <c r="BV126" s="5"/>
      <c r="BW126" s="5"/>
      <c r="BX126" s="5"/>
      <c r="BY126" s="155"/>
      <c r="BZ126" s="5"/>
      <c r="CA126" s="5"/>
      <c r="CB126" s="155"/>
      <c r="CC126" s="5"/>
      <c r="CD126" s="5"/>
      <c r="CE126" s="15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155"/>
      <c r="CR126" s="5"/>
      <c r="CS126" s="5"/>
      <c r="CT126" s="155"/>
      <c r="CU126" s="5"/>
      <c r="CV126" s="5"/>
      <c r="CW126" s="155"/>
      <c r="CX126" s="5"/>
      <c r="CY126" s="5"/>
      <c r="CZ126" s="155"/>
      <c r="DA126" s="5"/>
      <c r="DB126" s="5"/>
      <c r="DC126" s="5"/>
      <c r="DD126" s="5"/>
      <c r="DE126" s="5"/>
      <c r="DF126" s="5"/>
      <c r="DG126" s="5"/>
      <c r="DH126" s="5"/>
      <c r="DI126" s="155"/>
      <c r="DJ126" s="5"/>
      <c r="DK126" s="5"/>
      <c r="DL126" s="155"/>
      <c r="DM126" s="5"/>
      <c r="DN126" s="5"/>
      <c r="DO126" s="155"/>
      <c r="DP126" s="5"/>
      <c r="DQ126" s="5"/>
      <c r="DR126" s="5"/>
      <c r="DS126" s="5"/>
      <c r="DT126" s="5"/>
      <c r="DU126" s="155"/>
      <c r="DV126" s="5"/>
      <c r="DW126" s="5"/>
      <c r="DX126" s="5"/>
      <c r="DY126" s="5"/>
      <c r="DZ126" s="5"/>
      <c r="EA126" s="5"/>
      <c r="EB126" s="10"/>
      <c r="EC126" s="5"/>
      <c r="ED126" s="155"/>
      <c r="EE126" s="5"/>
      <c r="EF126" s="5"/>
      <c r="EG126" s="15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155"/>
      <c r="EW126" s="5"/>
      <c r="EX126" s="5"/>
      <c r="EY126" s="5"/>
      <c r="EZ126" s="5"/>
      <c r="FA126" s="5"/>
      <c r="FB126" s="155"/>
      <c r="FC126" s="5"/>
      <c r="FD126" s="5"/>
      <c r="FE126" s="5"/>
      <c r="FF126" s="5"/>
      <c r="FG126" s="5"/>
      <c r="FH126" s="155"/>
      <c r="FI126" s="5"/>
      <c r="FJ126" s="5"/>
      <c r="FK126" s="155"/>
      <c r="FL126" s="5"/>
      <c r="FM126" s="5"/>
      <c r="FN126" s="155"/>
      <c r="FO126" s="5"/>
      <c r="FP126" s="5"/>
      <c r="FQ126" s="155"/>
      <c r="FR126" s="5"/>
      <c r="FS126" s="5"/>
      <c r="FT126" s="155"/>
      <c r="FU126" s="5"/>
      <c r="FV126" s="5"/>
      <c r="FW126" s="5"/>
      <c r="FX126" s="5"/>
      <c r="FY126" s="5"/>
      <c r="FZ126" s="5"/>
      <c r="GA126" s="45"/>
      <c r="GB126" s="5"/>
    </row>
    <row r="127" spans="1:184" ht="21" customHeight="1">
      <c r="A127" s="15"/>
      <c r="B127" s="205"/>
      <c r="C127" s="19" t="s">
        <v>1843</v>
      </c>
      <c r="D127" s="301"/>
      <c r="E127" s="42"/>
      <c r="F127" s="5"/>
      <c r="G127" s="5"/>
      <c r="H127" s="266"/>
      <c r="I127" s="64">
        <f t="shared" si="8"/>
        <v>0</v>
      </c>
      <c r="J127" s="8">
        <f t="shared" si="9"/>
        <v>0</v>
      </c>
      <c r="K127" s="262">
        <f t="shared" si="10"/>
        <v>0</v>
      </c>
      <c r="L127" s="8">
        <f t="shared" si="11"/>
        <v>0</v>
      </c>
      <c r="M127" s="8">
        <f t="shared" si="12"/>
        <v>0</v>
      </c>
      <c r="N127" s="187">
        <f t="shared" si="13"/>
        <v>0</v>
      </c>
      <c r="O127" s="8">
        <f t="shared" si="14"/>
        <v>0</v>
      </c>
      <c r="P127" s="14"/>
      <c r="Q127" s="14"/>
      <c r="R127" s="290"/>
      <c r="S127" s="14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155"/>
      <c r="BB127" s="5"/>
      <c r="BC127" s="5"/>
      <c r="BD127" s="5"/>
      <c r="BE127" s="5"/>
      <c r="BF127" s="5"/>
      <c r="BG127" s="5"/>
      <c r="BH127" s="5"/>
      <c r="BI127" s="5"/>
      <c r="BJ127" s="155"/>
      <c r="BK127" s="5"/>
      <c r="BL127" s="5"/>
      <c r="BM127" s="5"/>
      <c r="BN127" s="5"/>
      <c r="BO127" s="5"/>
      <c r="BP127" s="155"/>
      <c r="BQ127" s="5"/>
      <c r="BR127" s="5"/>
      <c r="BS127" s="5"/>
      <c r="BT127" s="5"/>
      <c r="BU127" s="5"/>
      <c r="BV127" s="5"/>
      <c r="BW127" s="5"/>
      <c r="BX127" s="5"/>
      <c r="BY127" s="155"/>
      <c r="BZ127" s="5"/>
      <c r="CA127" s="5"/>
      <c r="CB127" s="155"/>
      <c r="CC127" s="5"/>
      <c r="CD127" s="5"/>
      <c r="CE127" s="15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155"/>
      <c r="CR127" s="5"/>
      <c r="CS127" s="5"/>
      <c r="CT127" s="155"/>
      <c r="CU127" s="5"/>
      <c r="CV127" s="5"/>
      <c r="CW127" s="155"/>
      <c r="CX127" s="5"/>
      <c r="CY127" s="5"/>
      <c r="CZ127" s="155"/>
      <c r="DA127" s="5"/>
      <c r="DB127" s="5"/>
      <c r="DC127" s="5"/>
      <c r="DD127" s="5"/>
      <c r="DE127" s="5"/>
      <c r="DF127" s="5"/>
      <c r="DG127" s="5"/>
      <c r="DH127" s="5"/>
      <c r="DI127" s="155"/>
      <c r="DJ127" s="5"/>
      <c r="DK127" s="5"/>
      <c r="DL127" s="155"/>
      <c r="DM127" s="5"/>
      <c r="DN127" s="5"/>
      <c r="DO127" s="155"/>
      <c r="DP127" s="5"/>
      <c r="DQ127" s="5"/>
      <c r="DR127" s="5"/>
      <c r="DS127" s="5"/>
      <c r="DT127" s="5"/>
      <c r="DU127" s="155"/>
      <c r="DV127" s="5"/>
      <c r="DW127" s="5"/>
      <c r="DX127" s="5"/>
      <c r="DY127" s="5"/>
      <c r="DZ127" s="5"/>
      <c r="EA127" s="5"/>
      <c r="EB127" s="10"/>
      <c r="EC127" s="5"/>
      <c r="ED127" s="155"/>
      <c r="EE127" s="5"/>
      <c r="EF127" s="5"/>
      <c r="EG127" s="15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155"/>
      <c r="EW127" s="5"/>
      <c r="EX127" s="5"/>
      <c r="EY127" s="5"/>
      <c r="EZ127" s="5"/>
      <c r="FA127" s="5"/>
      <c r="FB127" s="155"/>
      <c r="FC127" s="5"/>
      <c r="FD127" s="5"/>
      <c r="FE127" s="5"/>
      <c r="FF127" s="5"/>
      <c r="FG127" s="5"/>
      <c r="FH127" s="155"/>
      <c r="FI127" s="5"/>
      <c r="FJ127" s="5"/>
      <c r="FK127" s="155"/>
      <c r="FL127" s="5"/>
      <c r="FM127" s="5"/>
      <c r="FN127" s="155"/>
      <c r="FO127" s="5"/>
      <c r="FP127" s="5"/>
      <c r="FQ127" s="155"/>
      <c r="FR127" s="5"/>
      <c r="FS127" s="5"/>
      <c r="FT127" s="155"/>
      <c r="FU127" s="5"/>
      <c r="FV127" s="5"/>
      <c r="FW127" s="5"/>
      <c r="FX127" s="5"/>
      <c r="FY127" s="5"/>
      <c r="FZ127" s="5"/>
      <c r="GA127" s="45"/>
      <c r="GB127" s="5"/>
    </row>
    <row r="128" spans="1:184" ht="21" customHeight="1">
      <c r="A128" s="15">
        <v>109</v>
      </c>
      <c r="B128" s="205" t="s">
        <v>1865</v>
      </c>
      <c r="C128" s="78" t="s">
        <v>1464</v>
      </c>
      <c r="D128" s="301" t="s">
        <v>75</v>
      </c>
      <c r="E128" s="42">
        <v>52000</v>
      </c>
      <c r="F128" s="5"/>
      <c r="G128" s="5"/>
      <c r="H128" s="266">
        <f t="shared" si="15"/>
        <v>0</v>
      </c>
      <c r="I128" s="64">
        <f t="shared" si="8"/>
        <v>0</v>
      </c>
      <c r="J128" s="8">
        <f t="shared" si="9"/>
        <v>0</v>
      </c>
      <c r="K128" s="262">
        <f t="shared" si="10"/>
        <v>0</v>
      </c>
      <c r="L128" s="8">
        <f t="shared" si="11"/>
        <v>0</v>
      </c>
      <c r="M128" s="8">
        <f t="shared" si="12"/>
        <v>0</v>
      </c>
      <c r="N128" s="187">
        <f t="shared" si="13"/>
        <v>0</v>
      </c>
      <c r="O128" s="8">
        <f t="shared" si="14"/>
        <v>0</v>
      </c>
      <c r="P128" s="14"/>
      <c r="Q128" s="14"/>
      <c r="R128" s="290"/>
      <c r="S128" s="14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155"/>
      <c r="BB128" s="5"/>
      <c r="BC128" s="5"/>
      <c r="BD128" s="5"/>
      <c r="BE128" s="5"/>
      <c r="BF128" s="5"/>
      <c r="BG128" s="5"/>
      <c r="BH128" s="5"/>
      <c r="BI128" s="5"/>
      <c r="BJ128" s="155"/>
      <c r="BK128" s="5"/>
      <c r="BL128" s="5"/>
      <c r="BM128" s="5"/>
      <c r="BN128" s="5"/>
      <c r="BO128" s="5"/>
      <c r="BP128" s="155"/>
      <c r="BQ128" s="5"/>
      <c r="BR128" s="5"/>
      <c r="BS128" s="5"/>
      <c r="BT128" s="5"/>
      <c r="BU128" s="5"/>
      <c r="BV128" s="5"/>
      <c r="BW128" s="5"/>
      <c r="BX128" s="5"/>
      <c r="BY128" s="155"/>
      <c r="BZ128" s="5"/>
      <c r="CA128" s="5"/>
      <c r="CB128" s="155"/>
      <c r="CC128" s="5"/>
      <c r="CD128" s="5"/>
      <c r="CE128" s="15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155"/>
      <c r="CR128" s="5"/>
      <c r="CS128" s="5"/>
      <c r="CT128" s="155"/>
      <c r="CU128" s="5"/>
      <c r="CV128" s="5"/>
      <c r="CW128" s="155"/>
      <c r="CX128" s="5"/>
      <c r="CY128" s="5"/>
      <c r="CZ128" s="155"/>
      <c r="DA128" s="5"/>
      <c r="DB128" s="5"/>
      <c r="DC128" s="5"/>
      <c r="DD128" s="5"/>
      <c r="DE128" s="5"/>
      <c r="DF128" s="5"/>
      <c r="DG128" s="5"/>
      <c r="DH128" s="5"/>
      <c r="DI128" s="155"/>
      <c r="DJ128" s="5"/>
      <c r="DK128" s="5"/>
      <c r="DL128" s="155"/>
      <c r="DM128" s="5"/>
      <c r="DN128" s="5"/>
      <c r="DO128" s="155"/>
      <c r="DP128" s="5"/>
      <c r="DQ128" s="5"/>
      <c r="DR128" s="5"/>
      <c r="DS128" s="5"/>
      <c r="DT128" s="5"/>
      <c r="DU128" s="155"/>
      <c r="DV128" s="5"/>
      <c r="DW128" s="5"/>
      <c r="DX128" s="5"/>
      <c r="DY128" s="5"/>
      <c r="DZ128" s="5"/>
      <c r="EA128" s="5"/>
      <c r="EB128" s="10"/>
      <c r="EC128" s="5"/>
      <c r="ED128" s="155"/>
      <c r="EE128" s="5"/>
      <c r="EF128" s="5"/>
      <c r="EG128" s="15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155"/>
      <c r="EW128" s="5"/>
      <c r="EX128" s="5"/>
      <c r="EY128" s="5"/>
      <c r="EZ128" s="5"/>
      <c r="FA128" s="5"/>
      <c r="FB128" s="155"/>
      <c r="FC128" s="5"/>
      <c r="FD128" s="5"/>
      <c r="FE128" s="5"/>
      <c r="FF128" s="5"/>
      <c r="FG128" s="5"/>
      <c r="FH128" s="155"/>
      <c r="FI128" s="5"/>
      <c r="FJ128" s="5"/>
      <c r="FK128" s="155"/>
      <c r="FL128" s="5"/>
      <c r="FM128" s="5"/>
      <c r="FN128" s="155"/>
      <c r="FO128" s="5"/>
      <c r="FP128" s="5"/>
      <c r="FQ128" s="155"/>
      <c r="FR128" s="5"/>
      <c r="FS128" s="5"/>
      <c r="FT128" s="155"/>
      <c r="FU128" s="5"/>
      <c r="FV128" s="5"/>
      <c r="FW128" s="5"/>
      <c r="FX128" s="5"/>
      <c r="FY128" s="5"/>
      <c r="FZ128" s="5"/>
      <c r="GA128" s="45"/>
      <c r="GB128" s="5"/>
    </row>
    <row r="129" spans="1:184" ht="21" customHeight="1">
      <c r="A129" s="15">
        <v>110</v>
      </c>
      <c r="B129" s="206" t="s">
        <v>277</v>
      </c>
      <c r="C129" s="57" t="s">
        <v>278</v>
      </c>
      <c r="D129" s="301" t="s">
        <v>85</v>
      </c>
      <c r="E129" s="42">
        <v>8774</v>
      </c>
      <c r="F129" s="5">
        <v>110</v>
      </c>
      <c r="G129" s="5"/>
      <c r="H129" s="266">
        <f t="shared" si="15"/>
        <v>110</v>
      </c>
      <c r="I129" s="64">
        <f t="shared" si="8"/>
        <v>0</v>
      </c>
      <c r="J129" s="8">
        <f t="shared" si="9"/>
        <v>27.1</v>
      </c>
      <c r="K129" s="262">
        <f t="shared" si="10"/>
        <v>27.1</v>
      </c>
      <c r="L129" s="8">
        <f t="shared" si="11"/>
        <v>130</v>
      </c>
      <c r="M129" s="8">
        <f t="shared" si="12"/>
        <v>169</v>
      </c>
      <c r="N129" s="187"/>
      <c r="O129" s="8">
        <f t="shared" si="14"/>
        <v>0</v>
      </c>
      <c r="P129" s="14"/>
      <c r="Q129" s="14"/>
      <c r="R129" s="290"/>
      <c r="S129" s="14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155"/>
      <c r="BB129" s="5"/>
      <c r="BC129" s="5"/>
      <c r="BD129" s="5"/>
      <c r="BE129" s="5"/>
      <c r="BF129" s="5"/>
      <c r="BG129" s="5"/>
      <c r="BH129" s="5"/>
      <c r="BI129" s="5"/>
      <c r="BJ129" s="155"/>
      <c r="BK129" s="5"/>
      <c r="BL129" s="5"/>
      <c r="BM129" s="5"/>
      <c r="BN129" s="5"/>
      <c r="BO129" s="5"/>
      <c r="BP129" s="155"/>
      <c r="BQ129" s="5"/>
      <c r="BR129" s="5"/>
      <c r="BS129" s="5"/>
      <c r="BT129" s="5"/>
      <c r="BU129" s="5"/>
      <c r="BV129" s="5"/>
      <c r="BW129" s="5"/>
      <c r="BX129" s="5"/>
      <c r="BY129" s="155"/>
      <c r="BZ129" s="5"/>
      <c r="CA129" s="5"/>
      <c r="CB129" s="155"/>
      <c r="CC129" s="5"/>
      <c r="CD129" s="5"/>
      <c r="CE129" s="155">
        <v>27.1</v>
      </c>
      <c r="CF129" s="5">
        <v>130</v>
      </c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155"/>
      <c r="CR129" s="5"/>
      <c r="CS129" s="5"/>
      <c r="CT129" s="155"/>
      <c r="CU129" s="5"/>
      <c r="CV129" s="5"/>
      <c r="CW129" s="155"/>
      <c r="CX129" s="5"/>
      <c r="CY129" s="5"/>
      <c r="CZ129" s="155"/>
      <c r="DA129" s="5"/>
      <c r="DB129" s="5"/>
      <c r="DC129" s="5"/>
      <c r="DD129" s="5"/>
      <c r="DE129" s="5"/>
      <c r="DF129" s="5"/>
      <c r="DG129" s="5"/>
      <c r="DH129" s="5"/>
      <c r="DI129" s="155"/>
      <c r="DJ129" s="5"/>
      <c r="DK129" s="5"/>
      <c r="DL129" s="155"/>
      <c r="DM129" s="5"/>
      <c r="DN129" s="5"/>
      <c r="DO129" s="155"/>
      <c r="DP129" s="5"/>
      <c r="DQ129" s="5"/>
      <c r="DR129" s="5"/>
      <c r="DS129" s="5"/>
      <c r="DT129" s="5"/>
      <c r="DU129" s="155"/>
      <c r="DV129" s="5"/>
      <c r="DW129" s="5"/>
      <c r="DX129" s="5"/>
      <c r="DY129" s="5"/>
      <c r="DZ129" s="5"/>
      <c r="EA129" s="5"/>
      <c r="EB129" s="10"/>
      <c r="EC129" s="5"/>
      <c r="ED129" s="155"/>
      <c r="EE129" s="5"/>
      <c r="EF129" s="5"/>
      <c r="EG129" s="15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155"/>
      <c r="EW129" s="5"/>
      <c r="EX129" s="5"/>
      <c r="EY129" s="5"/>
      <c r="EZ129" s="5"/>
      <c r="FA129" s="5"/>
      <c r="FB129" s="155"/>
      <c r="FC129" s="5"/>
      <c r="FD129" s="5"/>
      <c r="FE129" s="5"/>
      <c r="FF129" s="5"/>
      <c r="FG129" s="5"/>
      <c r="FH129" s="155"/>
      <c r="FI129" s="5"/>
      <c r="FJ129" s="5"/>
      <c r="FK129" s="155"/>
      <c r="FL129" s="5"/>
      <c r="FM129" s="5"/>
      <c r="FN129" s="155"/>
      <c r="FO129" s="5"/>
      <c r="FP129" s="5"/>
      <c r="FQ129" s="155"/>
      <c r="FR129" s="5"/>
      <c r="FS129" s="5"/>
      <c r="FT129" s="155"/>
      <c r="FU129" s="5"/>
      <c r="FV129" s="5"/>
      <c r="FW129" s="5"/>
      <c r="FX129" s="5"/>
      <c r="FY129" s="5"/>
      <c r="FZ129" s="5"/>
      <c r="GA129" s="45"/>
      <c r="GB129" s="5"/>
    </row>
    <row r="130" spans="1:184" ht="21" customHeight="1">
      <c r="A130" s="15">
        <v>111</v>
      </c>
      <c r="B130" s="206" t="s">
        <v>279</v>
      </c>
      <c r="C130" s="57" t="s">
        <v>280</v>
      </c>
      <c r="D130" s="301" t="s">
        <v>117</v>
      </c>
      <c r="E130" s="42">
        <v>6666.1</v>
      </c>
      <c r="F130" s="5"/>
      <c r="G130" s="5"/>
      <c r="H130" s="266">
        <f t="shared" si="15"/>
        <v>0</v>
      </c>
      <c r="I130" s="64">
        <f t="shared" si="8"/>
        <v>0</v>
      </c>
      <c r="J130" s="8">
        <f t="shared" si="9"/>
        <v>30</v>
      </c>
      <c r="K130" s="262">
        <f t="shared" si="10"/>
        <v>30</v>
      </c>
      <c r="L130" s="8">
        <f t="shared" si="11"/>
        <v>30</v>
      </c>
      <c r="M130" s="8">
        <f t="shared" si="12"/>
        <v>39</v>
      </c>
      <c r="N130" s="187">
        <f t="shared" si="13"/>
        <v>0</v>
      </c>
      <c r="O130" s="8">
        <f t="shared" si="14"/>
        <v>0</v>
      </c>
      <c r="P130" s="14"/>
      <c r="Q130" s="14"/>
      <c r="R130" s="290"/>
      <c r="S130" s="14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155"/>
      <c r="BB130" s="5"/>
      <c r="BC130" s="5"/>
      <c r="BD130" s="5"/>
      <c r="BE130" s="5"/>
      <c r="BF130" s="5"/>
      <c r="BG130" s="5"/>
      <c r="BH130" s="5"/>
      <c r="BI130" s="5"/>
      <c r="BJ130" s="155"/>
      <c r="BK130" s="5"/>
      <c r="BL130" s="5"/>
      <c r="BM130" s="5"/>
      <c r="BN130" s="5"/>
      <c r="BO130" s="5"/>
      <c r="BP130" s="155"/>
      <c r="BQ130" s="5"/>
      <c r="BR130" s="5"/>
      <c r="BS130" s="5"/>
      <c r="BT130" s="5"/>
      <c r="BU130" s="5"/>
      <c r="BV130" s="5"/>
      <c r="BW130" s="5"/>
      <c r="BX130" s="5"/>
      <c r="BY130" s="155"/>
      <c r="BZ130" s="5"/>
      <c r="CA130" s="5"/>
      <c r="CB130" s="155"/>
      <c r="CC130" s="5"/>
      <c r="CD130" s="5"/>
      <c r="CE130" s="15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155"/>
      <c r="CR130" s="5"/>
      <c r="CS130" s="5"/>
      <c r="CT130" s="155"/>
      <c r="CU130" s="5"/>
      <c r="CV130" s="5"/>
      <c r="CW130" s="155"/>
      <c r="CX130" s="5"/>
      <c r="CY130" s="5"/>
      <c r="CZ130" s="155"/>
      <c r="DA130" s="5"/>
      <c r="DB130" s="5"/>
      <c r="DC130" s="5"/>
      <c r="DD130" s="5"/>
      <c r="DE130" s="5"/>
      <c r="DF130" s="5"/>
      <c r="DG130" s="5"/>
      <c r="DH130" s="5"/>
      <c r="DI130" s="155"/>
      <c r="DJ130" s="5"/>
      <c r="DK130" s="5"/>
      <c r="DL130" s="155"/>
      <c r="DM130" s="5"/>
      <c r="DN130" s="5"/>
      <c r="DO130" s="155"/>
      <c r="DP130" s="5"/>
      <c r="DQ130" s="5"/>
      <c r="DR130" s="5"/>
      <c r="DS130" s="5"/>
      <c r="DT130" s="5"/>
      <c r="DU130" s="155">
        <v>30</v>
      </c>
      <c r="DV130" s="5">
        <v>30</v>
      </c>
      <c r="DW130" s="5"/>
      <c r="DX130" s="5"/>
      <c r="DY130" s="5"/>
      <c r="DZ130" s="5"/>
      <c r="EA130" s="5"/>
      <c r="EB130" s="10"/>
      <c r="EC130" s="5"/>
      <c r="ED130" s="155"/>
      <c r="EE130" s="5"/>
      <c r="EF130" s="5"/>
      <c r="EG130" s="15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155"/>
      <c r="EW130" s="5"/>
      <c r="EX130" s="5"/>
      <c r="EY130" s="5"/>
      <c r="EZ130" s="5"/>
      <c r="FA130" s="5"/>
      <c r="FB130" s="155"/>
      <c r="FC130" s="5"/>
      <c r="FD130" s="5"/>
      <c r="FE130" s="5"/>
      <c r="FF130" s="5"/>
      <c r="FG130" s="5"/>
      <c r="FH130" s="155"/>
      <c r="FI130" s="5"/>
      <c r="FJ130" s="5"/>
      <c r="FK130" s="155"/>
      <c r="FL130" s="5"/>
      <c r="FM130" s="5"/>
      <c r="FN130" s="155"/>
      <c r="FO130" s="5"/>
      <c r="FP130" s="5"/>
      <c r="FQ130" s="155"/>
      <c r="FR130" s="5"/>
      <c r="FS130" s="5"/>
      <c r="FT130" s="155"/>
      <c r="FU130" s="5"/>
      <c r="FV130" s="5"/>
      <c r="FW130" s="5"/>
      <c r="FX130" s="5"/>
      <c r="FY130" s="5"/>
      <c r="FZ130" s="5"/>
      <c r="GA130" s="45"/>
      <c r="GB130" s="5"/>
    </row>
    <row r="131" spans="1:184" ht="19.5" customHeight="1">
      <c r="A131" s="15">
        <v>112</v>
      </c>
      <c r="B131" s="206" t="s">
        <v>281</v>
      </c>
      <c r="C131" s="57" t="s">
        <v>282</v>
      </c>
      <c r="D131" s="301" t="s">
        <v>143</v>
      </c>
      <c r="E131" s="42">
        <v>2.68</v>
      </c>
      <c r="F131" s="5"/>
      <c r="G131" s="5"/>
      <c r="H131" s="266">
        <f t="shared" si="15"/>
        <v>0</v>
      </c>
      <c r="I131" s="64">
        <f t="shared" si="8"/>
        <v>0</v>
      </c>
      <c r="J131" s="8">
        <f t="shared" si="9"/>
        <v>22287</v>
      </c>
      <c r="K131" s="262">
        <f t="shared" si="10"/>
        <v>22287</v>
      </c>
      <c r="L131" s="8">
        <f t="shared" si="11"/>
        <v>51000</v>
      </c>
      <c r="M131" s="8">
        <f t="shared" si="12"/>
        <v>66300</v>
      </c>
      <c r="N131" s="187">
        <f t="shared" si="13"/>
        <v>28713</v>
      </c>
      <c r="O131" s="8">
        <f t="shared" si="14"/>
        <v>76950.84000000001</v>
      </c>
      <c r="P131" s="14"/>
      <c r="Q131" s="14"/>
      <c r="R131" s="290"/>
      <c r="S131" s="14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155"/>
      <c r="BB131" s="5"/>
      <c r="BC131" s="5"/>
      <c r="BD131" s="5"/>
      <c r="BE131" s="5"/>
      <c r="BF131" s="5"/>
      <c r="BG131" s="5"/>
      <c r="BH131" s="5"/>
      <c r="BI131" s="5"/>
      <c r="BJ131" s="155"/>
      <c r="BK131" s="5"/>
      <c r="BL131" s="5"/>
      <c r="BM131" s="5"/>
      <c r="BN131" s="5"/>
      <c r="BO131" s="5"/>
      <c r="BP131" s="155"/>
      <c r="BQ131" s="5"/>
      <c r="BR131" s="5"/>
      <c r="BS131" s="5"/>
      <c r="BT131" s="5"/>
      <c r="BU131" s="5"/>
      <c r="BV131" s="5"/>
      <c r="BW131" s="5"/>
      <c r="BX131" s="5"/>
      <c r="BY131" s="155"/>
      <c r="BZ131" s="5"/>
      <c r="CA131" s="5"/>
      <c r="CB131" s="155"/>
      <c r="CC131" s="5"/>
      <c r="CD131" s="5"/>
      <c r="CE131" s="15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155"/>
      <c r="CR131" s="5"/>
      <c r="CS131" s="5"/>
      <c r="CT131" s="155"/>
      <c r="CU131" s="5"/>
      <c r="CV131" s="5"/>
      <c r="CW131" s="155"/>
      <c r="CX131" s="5"/>
      <c r="CY131" s="5"/>
      <c r="CZ131" s="155"/>
      <c r="DA131" s="5"/>
      <c r="DB131" s="5"/>
      <c r="DC131" s="5"/>
      <c r="DD131" s="5"/>
      <c r="DE131" s="5"/>
      <c r="DF131" s="5"/>
      <c r="DG131" s="5"/>
      <c r="DH131" s="5"/>
      <c r="DI131" s="155">
        <v>20000</v>
      </c>
      <c r="DJ131" s="5">
        <v>50000</v>
      </c>
      <c r="DK131" s="5"/>
      <c r="DL131" s="155"/>
      <c r="DM131" s="5"/>
      <c r="DN131" s="5"/>
      <c r="DO131" s="155"/>
      <c r="DP131" s="5"/>
      <c r="DQ131" s="5"/>
      <c r="DR131" s="5"/>
      <c r="DS131" s="5"/>
      <c r="DT131" s="5"/>
      <c r="DU131" s="155"/>
      <c r="DV131" s="5"/>
      <c r="DW131" s="5"/>
      <c r="DX131" s="5"/>
      <c r="DY131" s="5"/>
      <c r="DZ131" s="5"/>
      <c r="EA131" s="5"/>
      <c r="EB131" s="10"/>
      <c r="EC131" s="5"/>
      <c r="ED131" s="155"/>
      <c r="EE131" s="5"/>
      <c r="EF131" s="5"/>
      <c r="EG131" s="15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155"/>
      <c r="EW131" s="5"/>
      <c r="EX131" s="5"/>
      <c r="EY131" s="5"/>
      <c r="EZ131" s="5"/>
      <c r="FA131" s="5"/>
      <c r="FB131" s="155"/>
      <c r="FC131" s="5"/>
      <c r="FD131" s="5"/>
      <c r="FE131" s="5"/>
      <c r="FF131" s="5"/>
      <c r="FG131" s="5"/>
      <c r="FH131" s="155">
        <v>2287</v>
      </c>
      <c r="FI131" s="5">
        <v>1000</v>
      </c>
      <c r="FJ131" s="5"/>
      <c r="FK131" s="155"/>
      <c r="FL131" s="5"/>
      <c r="FM131" s="5"/>
      <c r="FN131" s="155"/>
      <c r="FO131" s="5"/>
      <c r="FP131" s="5"/>
      <c r="FQ131" s="155"/>
      <c r="FR131" s="5"/>
      <c r="FS131" s="5"/>
      <c r="FT131" s="155"/>
      <c r="FU131" s="5"/>
      <c r="FV131" s="5"/>
      <c r="FW131" s="5"/>
      <c r="FX131" s="5"/>
      <c r="FY131" s="5"/>
      <c r="FZ131" s="5"/>
      <c r="GA131" s="45"/>
      <c r="GB131" s="5"/>
    </row>
    <row r="132" spans="1:184" ht="21" customHeight="1">
      <c r="A132" s="15">
        <v>113</v>
      </c>
      <c r="B132" s="206" t="s">
        <v>283</v>
      </c>
      <c r="C132" s="57" t="s">
        <v>284</v>
      </c>
      <c r="D132" s="301" t="s">
        <v>116</v>
      </c>
      <c r="E132" s="42">
        <v>4280</v>
      </c>
      <c r="F132" s="5">
        <v>70</v>
      </c>
      <c r="G132" s="5"/>
      <c r="H132" s="266">
        <f t="shared" si="15"/>
        <v>70</v>
      </c>
      <c r="I132" s="64">
        <f t="shared" si="8"/>
        <v>0</v>
      </c>
      <c r="J132" s="8">
        <f t="shared" si="9"/>
        <v>0</v>
      </c>
      <c r="K132" s="262">
        <f t="shared" si="10"/>
        <v>0</v>
      </c>
      <c r="L132" s="8">
        <f t="shared" si="11"/>
        <v>0</v>
      </c>
      <c r="M132" s="8">
        <f t="shared" si="12"/>
        <v>0</v>
      </c>
      <c r="N132" s="187"/>
      <c r="O132" s="8">
        <f t="shared" si="14"/>
        <v>0</v>
      </c>
      <c r="P132" s="14"/>
      <c r="Q132" s="14"/>
      <c r="R132" s="290"/>
      <c r="S132" s="14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155"/>
      <c r="BB132" s="5"/>
      <c r="BC132" s="5"/>
      <c r="BD132" s="5"/>
      <c r="BE132" s="5"/>
      <c r="BF132" s="5"/>
      <c r="BG132" s="5"/>
      <c r="BH132" s="5"/>
      <c r="BI132" s="5"/>
      <c r="BJ132" s="155"/>
      <c r="BK132" s="5"/>
      <c r="BL132" s="5"/>
      <c r="BM132" s="5"/>
      <c r="BN132" s="5"/>
      <c r="BO132" s="5"/>
      <c r="BP132" s="155"/>
      <c r="BQ132" s="5"/>
      <c r="BR132" s="5"/>
      <c r="BS132" s="5"/>
      <c r="BT132" s="5"/>
      <c r="BU132" s="5"/>
      <c r="BV132" s="5"/>
      <c r="BW132" s="5"/>
      <c r="BX132" s="5"/>
      <c r="BY132" s="155"/>
      <c r="BZ132" s="5"/>
      <c r="CA132" s="5"/>
      <c r="CB132" s="155"/>
      <c r="CC132" s="5"/>
      <c r="CD132" s="5"/>
      <c r="CE132" s="15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155"/>
      <c r="CR132" s="5"/>
      <c r="CS132" s="5"/>
      <c r="CT132" s="155"/>
      <c r="CU132" s="5"/>
      <c r="CV132" s="5"/>
      <c r="CW132" s="155"/>
      <c r="CX132" s="5"/>
      <c r="CY132" s="5"/>
      <c r="CZ132" s="155"/>
      <c r="DA132" s="5"/>
      <c r="DB132" s="5"/>
      <c r="DC132" s="5"/>
      <c r="DD132" s="5"/>
      <c r="DE132" s="5"/>
      <c r="DF132" s="5"/>
      <c r="DG132" s="5"/>
      <c r="DH132" s="5"/>
      <c r="DI132" s="155"/>
      <c r="DJ132" s="5"/>
      <c r="DK132" s="5"/>
      <c r="DL132" s="155"/>
      <c r="DM132" s="5"/>
      <c r="DN132" s="5"/>
      <c r="DO132" s="155"/>
      <c r="DP132" s="5"/>
      <c r="DQ132" s="5"/>
      <c r="DR132" s="5"/>
      <c r="DS132" s="5"/>
      <c r="DT132" s="5"/>
      <c r="DU132" s="155"/>
      <c r="DV132" s="5"/>
      <c r="DW132" s="5"/>
      <c r="DX132" s="5"/>
      <c r="DY132" s="5"/>
      <c r="DZ132" s="5"/>
      <c r="EA132" s="5"/>
      <c r="EB132" s="10"/>
      <c r="EC132" s="5"/>
      <c r="ED132" s="155"/>
      <c r="EE132" s="5"/>
      <c r="EF132" s="5"/>
      <c r="EG132" s="15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155"/>
      <c r="EW132" s="5"/>
      <c r="EX132" s="5"/>
      <c r="EY132" s="5"/>
      <c r="EZ132" s="5"/>
      <c r="FA132" s="5"/>
      <c r="FB132" s="155"/>
      <c r="FC132" s="5"/>
      <c r="FD132" s="5"/>
      <c r="FE132" s="5"/>
      <c r="FF132" s="5"/>
      <c r="FG132" s="5"/>
      <c r="FH132" s="155"/>
      <c r="FI132" s="5"/>
      <c r="FJ132" s="5"/>
      <c r="FK132" s="155"/>
      <c r="FL132" s="5"/>
      <c r="FM132" s="5"/>
      <c r="FN132" s="155"/>
      <c r="FO132" s="5"/>
      <c r="FP132" s="5"/>
      <c r="FQ132" s="155"/>
      <c r="FR132" s="5"/>
      <c r="FS132" s="5"/>
      <c r="FT132" s="155"/>
      <c r="FU132" s="5"/>
      <c r="FV132" s="5"/>
      <c r="FW132" s="5"/>
      <c r="FX132" s="5"/>
      <c r="FY132" s="5"/>
      <c r="FZ132" s="5"/>
      <c r="GA132" s="45"/>
      <c r="GB132" s="5"/>
    </row>
    <row r="133" spans="1:184" ht="21" customHeight="1">
      <c r="A133" s="15">
        <v>114</v>
      </c>
      <c r="B133" s="206" t="s">
        <v>1869</v>
      </c>
      <c r="C133" s="57" t="s">
        <v>1424</v>
      </c>
      <c r="D133" s="301" t="s">
        <v>111</v>
      </c>
      <c r="E133" s="42">
        <v>5000</v>
      </c>
      <c r="F133" s="5"/>
      <c r="G133" s="5"/>
      <c r="H133" s="266">
        <f t="shared" si="15"/>
        <v>0</v>
      </c>
      <c r="I133" s="64">
        <f t="shared" si="8"/>
        <v>0</v>
      </c>
      <c r="J133" s="8">
        <f t="shared" si="9"/>
        <v>0</v>
      </c>
      <c r="K133" s="262">
        <f t="shared" si="10"/>
        <v>0</v>
      </c>
      <c r="L133" s="8">
        <f t="shared" si="11"/>
        <v>0</v>
      </c>
      <c r="M133" s="8">
        <f t="shared" si="12"/>
        <v>0</v>
      </c>
      <c r="N133" s="187">
        <f t="shared" si="13"/>
        <v>0</v>
      </c>
      <c r="O133" s="8">
        <f t="shared" si="14"/>
        <v>0</v>
      </c>
      <c r="P133" s="14"/>
      <c r="Q133" s="14"/>
      <c r="R133" s="290"/>
      <c r="S133" s="14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155"/>
      <c r="BB133" s="5"/>
      <c r="BC133" s="5"/>
      <c r="BD133" s="5"/>
      <c r="BE133" s="5"/>
      <c r="BF133" s="5"/>
      <c r="BG133" s="5"/>
      <c r="BH133" s="5"/>
      <c r="BI133" s="5"/>
      <c r="BJ133" s="155"/>
      <c r="BK133" s="5"/>
      <c r="BL133" s="5"/>
      <c r="BM133" s="5"/>
      <c r="BN133" s="5"/>
      <c r="BO133" s="5"/>
      <c r="BP133" s="155"/>
      <c r="BQ133" s="5"/>
      <c r="BR133" s="5"/>
      <c r="BS133" s="5"/>
      <c r="BT133" s="5"/>
      <c r="BU133" s="5"/>
      <c r="BV133" s="5"/>
      <c r="BW133" s="5"/>
      <c r="BX133" s="5"/>
      <c r="BY133" s="155"/>
      <c r="BZ133" s="5"/>
      <c r="CA133" s="5"/>
      <c r="CB133" s="155"/>
      <c r="CC133" s="5"/>
      <c r="CD133" s="5"/>
      <c r="CE133" s="15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155"/>
      <c r="CR133" s="5"/>
      <c r="CS133" s="5"/>
      <c r="CT133" s="155"/>
      <c r="CU133" s="5"/>
      <c r="CV133" s="5"/>
      <c r="CW133" s="155"/>
      <c r="CX133" s="5"/>
      <c r="CY133" s="5"/>
      <c r="CZ133" s="155"/>
      <c r="DA133" s="5"/>
      <c r="DB133" s="5"/>
      <c r="DC133" s="5"/>
      <c r="DD133" s="5"/>
      <c r="DE133" s="5"/>
      <c r="DF133" s="5"/>
      <c r="DG133" s="5"/>
      <c r="DH133" s="5"/>
      <c r="DI133" s="155"/>
      <c r="DJ133" s="5"/>
      <c r="DK133" s="5"/>
      <c r="DL133" s="155"/>
      <c r="DM133" s="5"/>
      <c r="DN133" s="5"/>
      <c r="DO133" s="155"/>
      <c r="DP133" s="5"/>
      <c r="DQ133" s="5"/>
      <c r="DR133" s="5"/>
      <c r="DS133" s="5"/>
      <c r="DT133" s="5"/>
      <c r="DU133" s="155"/>
      <c r="DV133" s="5"/>
      <c r="DW133" s="5"/>
      <c r="DX133" s="5"/>
      <c r="DY133" s="5"/>
      <c r="DZ133" s="5"/>
      <c r="EA133" s="5"/>
      <c r="EB133" s="10"/>
      <c r="EC133" s="5"/>
      <c r="ED133" s="155"/>
      <c r="EE133" s="5"/>
      <c r="EF133" s="5"/>
      <c r="EG133" s="15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155"/>
      <c r="EW133" s="5"/>
      <c r="EX133" s="5"/>
      <c r="EY133" s="5"/>
      <c r="EZ133" s="5"/>
      <c r="FA133" s="5"/>
      <c r="FB133" s="155"/>
      <c r="FC133" s="5"/>
      <c r="FD133" s="5"/>
      <c r="FE133" s="5"/>
      <c r="FF133" s="5"/>
      <c r="FG133" s="5"/>
      <c r="FH133" s="155"/>
      <c r="FI133" s="5"/>
      <c r="FJ133" s="5"/>
      <c r="FK133" s="155"/>
      <c r="FL133" s="5"/>
      <c r="FM133" s="5"/>
      <c r="FN133" s="155"/>
      <c r="FO133" s="5"/>
      <c r="FP133" s="5"/>
      <c r="FQ133" s="155"/>
      <c r="FR133" s="5"/>
      <c r="FS133" s="5"/>
      <c r="FT133" s="155"/>
      <c r="FU133" s="5"/>
      <c r="FV133" s="5"/>
      <c r="FW133" s="5"/>
      <c r="FX133" s="5"/>
      <c r="FY133" s="5"/>
      <c r="FZ133" s="5"/>
      <c r="GA133" s="45"/>
      <c r="GB133" s="5"/>
    </row>
    <row r="134" spans="1:184" ht="21" customHeight="1">
      <c r="A134" s="15">
        <v>115</v>
      </c>
      <c r="B134" s="56" t="s">
        <v>1548</v>
      </c>
      <c r="C134" s="57" t="s">
        <v>1774</v>
      </c>
      <c r="D134" s="301" t="s">
        <v>117</v>
      </c>
      <c r="E134" s="42">
        <v>56.71</v>
      </c>
      <c r="F134" s="5"/>
      <c r="G134" s="5"/>
      <c r="H134" s="266">
        <f t="shared" si="15"/>
        <v>0</v>
      </c>
      <c r="I134" s="64">
        <f t="shared" si="8"/>
        <v>0</v>
      </c>
      <c r="J134" s="8">
        <f t="shared" si="9"/>
        <v>0</v>
      </c>
      <c r="K134" s="262">
        <f t="shared" si="10"/>
        <v>0</v>
      </c>
      <c r="L134" s="8">
        <f t="shared" si="11"/>
        <v>5000</v>
      </c>
      <c r="M134" s="8">
        <f t="shared" si="12"/>
        <v>6500</v>
      </c>
      <c r="N134" s="187">
        <f t="shared" si="13"/>
        <v>5000</v>
      </c>
      <c r="O134" s="8">
        <f t="shared" si="14"/>
        <v>283550</v>
      </c>
      <c r="P134" s="14"/>
      <c r="Q134" s="14"/>
      <c r="R134" s="290"/>
      <c r="S134" s="14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155"/>
      <c r="BB134" s="5"/>
      <c r="BC134" s="5"/>
      <c r="BD134" s="5"/>
      <c r="BE134" s="5">
        <v>5000</v>
      </c>
      <c r="BF134" s="5"/>
      <c r="BG134" s="5"/>
      <c r="BH134" s="5"/>
      <c r="BI134" s="5"/>
      <c r="BJ134" s="155"/>
      <c r="BK134" s="5"/>
      <c r="BL134" s="5"/>
      <c r="BM134" s="5"/>
      <c r="BN134" s="5"/>
      <c r="BO134" s="5"/>
      <c r="BP134" s="155"/>
      <c r="BQ134" s="5"/>
      <c r="BR134" s="5"/>
      <c r="BS134" s="5"/>
      <c r="BT134" s="5"/>
      <c r="BU134" s="5"/>
      <c r="BV134" s="5"/>
      <c r="BW134" s="5"/>
      <c r="BX134" s="5"/>
      <c r="BY134" s="155"/>
      <c r="BZ134" s="5"/>
      <c r="CA134" s="5"/>
      <c r="CB134" s="155"/>
      <c r="CC134" s="5"/>
      <c r="CD134" s="5"/>
      <c r="CE134" s="15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155"/>
      <c r="CR134" s="5"/>
      <c r="CS134" s="5"/>
      <c r="CT134" s="155"/>
      <c r="CU134" s="5"/>
      <c r="CV134" s="5"/>
      <c r="CW134" s="155"/>
      <c r="CX134" s="5"/>
      <c r="CY134" s="5"/>
      <c r="CZ134" s="155"/>
      <c r="DA134" s="5"/>
      <c r="DB134" s="5"/>
      <c r="DC134" s="5"/>
      <c r="DD134" s="5"/>
      <c r="DE134" s="5"/>
      <c r="DF134" s="5"/>
      <c r="DG134" s="5"/>
      <c r="DH134" s="5"/>
      <c r="DI134" s="155"/>
      <c r="DJ134" s="5"/>
      <c r="DK134" s="5"/>
      <c r="DL134" s="155"/>
      <c r="DM134" s="5"/>
      <c r="DN134" s="5"/>
      <c r="DO134" s="155"/>
      <c r="DP134" s="5"/>
      <c r="DQ134" s="5"/>
      <c r="DR134" s="5"/>
      <c r="DS134" s="5"/>
      <c r="DT134" s="5"/>
      <c r="DU134" s="155"/>
      <c r="DV134" s="5"/>
      <c r="DW134" s="5"/>
      <c r="DX134" s="5"/>
      <c r="DY134" s="5"/>
      <c r="DZ134" s="5"/>
      <c r="EA134" s="5"/>
      <c r="EB134" s="10"/>
      <c r="EC134" s="5"/>
      <c r="ED134" s="155"/>
      <c r="EE134" s="5"/>
      <c r="EF134" s="5"/>
      <c r="EG134" s="15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155"/>
      <c r="EW134" s="5"/>
      <c r="EX134" s="5"/>
      <c r="EY134" s="5"/>
      <c r="EZ134" s="5"/>
      <c r="FA134" s="5"/>
      <c r="FB134" s="155"/>
      <c r="FC134" s="5"/>
      <c r="FD134" s="5"/>
      <c r="FE134" s="5"/>
      <c r="FF134" s="5"/>
      <c r="FG134" s="5"/>
      <c r="FH134" s="155"/>
      <c r="FI134" s="5"/>
      <c r="FJ134" s="5"/>
      <c r="FK134" s="155"/>
      <c r="FL134" s="5"/>
      <c r="FM134" s="5"/>
      <c r="FN134" s="155"/>
      <c r="FO134" s="5"/>
      <c r="FP134" s="5"/>
      <c r="FQ134" s="155"/>
      <c r="FR134" s="5"/>
      <c r="FS134" s="5"/>
      <c r="FT134" s="155"/>
      <c r="FU134" s="5"/>
      <c r="FV134" s="5"/>
      <c r="FW134" s="5"/>
      <c r="FX134" s="5"/>
      <c r="FY134" s="5"/>
      <c r="FZ134" s="5"/>
      <c r="GA134" s="45"/>
      <c r="GB134" s="155" t="s">
        <v>1984</v>
      </c>
    </row>
    <row r="135" spans="1:184" ht="21" customHeight="1">
      <c r="A135" s="15">
        <v>116</v>
      </c>
      <c r="B135" s="56" t="s">
        <v>1549</v>
      </c>
      <c r="C135" s="57" t="s">
        <v>1550</v>
      </c>
      <c r="D135" s="301" t="s">
        <v>117</v>
      </c>
      <c r="E135" s="42">
        <v>49.22</v>
      </c>
      <c r="F135" s="5"/>
      <c r="G135" s="5"/>
      <c r="H135" s="266">
        <f t="shared" si="15"/>
        <v>0</v>
      </c>
      <c r="I135" s="64">
        <f t="shared" si="8"/>
        <v>0</v>
      </c>
      <c r="J135" s="8">
        <f t="shared" si="9"/>
        <v>0</v>
      </c>
      <c r="K135" s="262">
        <f t="shared" si="10"/>
        <v>0</v>
      </c>
      <c r="L135" s="8">
        <f t="shared" si="11"/>
        <v>10000</v>
      </c>
      <c r="M135" s="8">
        <f t="shared" si="12"/>
        <v>13000</v>
      </c>
      <c r="N135" s="187">
        <f t="shared" si="13"/>
        <v>10000</v>
      </c>
      <c r="O135" s="8">
        <f t="shared" si="14"/>
        <v>492200</v>
      </c>
      <c r="P135" s="14"/>
      <c r="Q135" s="14"/>
      <c r="R135" s="290"/>
      <c r="S135" s="14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155"/>
      <c r="BB135" s="5"/>
      <c r="BC135" s="5"/>
      <c r="BD135" s="5"/>
      <c r="BE135" s="5">
        <v>10000</v>
      </c>
      <c r="BF135" s="5"/>
      <c r="BG135" s="5"/>
      <c r="BH135" s="5"/>
      <c r="BI135" s="5"/>
      <c r="BJ135" s="155"/>
      <c r="BK135" s="5"/>
      <c r="BL135" s="5"/>
      <c r="BM135" s="5"/>
      <c r="BN135" s="5"/>
      <c r="BO135" s="5"/>
      <c r="BP135" s="155"/>
      <c r="BQ135" s="5"/>
      <c r="BR135" s="5"/>
      <c r="BS135" s="5"/>
      <c r="BT135" s="5"/>
      <c r="BU135" s="5"/>
      <c r="BV135" s="5"/>
      <c r="BW135" s="5"/>
      <c r="BX135" s="5"/>
      <c r="BY135" s="155"/>
      <c r="BZ135" s="5"/>
      <c r="CA135" s="5"/>
      <c r="CB135" s="155"/>
      <c r="CC135" s="5"/>
      <c r="CD135" s="5"/>
      <c r="CE135" s="15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155"/>
      <c r="CR135" s="5"/>
      <c r="CS135" s="5"/>
      <c r="CT135" s="155"/>
      <c r="CU135" s="5"/>
      <c r="CV135" s="5"/>
      <c r="CW135" s="155"/>
      <c r="CX135" s="5"/>
      <c r="CY135" s="5"/>
      <c r="CZ135" s="155"/>
      <c r="DA135" s="5"/>
      <c r="DB135" s="5"/>
      <c r="DC135" s="5"/>
      <c r="DD135" s="5"/>
      <c r="DE135" s="5"/>
      <c r="DF135" s="5"/>
      <c r="DG135" s="5"/>
      <c r="DH135" s="5"/>
      <c r="DI135" s="155"/>
      <c r="DJ135" s="5"/>
      <c r="DK135" s="5"/>
      <c r="DL135" s="155"/>
      <c r="DM135" s="5"/>
      <c r="DN135" s="5"/>
      <c r="DO135" s="155"/>
      <c r="DP135" s="5"/>
      <c r="DQ135" s="5"/>
      <c r="DR135" s="5"/>
      <c r="DS135" s="5"/>
      <c r="DT135" s="5"/>
      <c r="DU135" s="155"/>
      <c r="DV135" s="5"/>
      <c r="DW135" s="5"/>
      <c r="DX135" s="5"/>
      <c r="DY135" s="5"/>
      <c r="DZ135" s="5"/>
      <c r="EA135" s="5"/>
      <c r="EB135" s="10"/>
      <c r="EC135" s="5"/>
      <c r="ED135" s="155"/>
      <c r="EE135" s="5"/>
      <c r="EF135" s="5"/>
      <c r="EG135" s="15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155"/>
      <c r="EW135" s="5"/>
      <c r="EX135" s="5"/>
      <c r="EY135" s="5"/>
      <c r="EZ135" s="5"/>
      <c r="FA135" s="5"/>
      <c r="FB135" s="155"/>
      <c r="FC135" s="5"/>
      <c r="FD135" s="5"/>
      <c r="FE135" s="5"/>
      <c r="FF135" s="5"/>
      <c r="FG135" s="5"/>
      <c r="FH135" s="155"/>
      <c r="FI135" s="5"/>
      <c r="FJ135" s="5"/>
      <c r="FK135" s="155"/>
      <c r="FL135" s="5"/>
      <c r="FM135" s="5"/>
      <c r="FN135" s="155"/>
      <c r="FO135" s="5"/>
      <c r="FP135" s="5"/>
      <c r="FQ135" s="155"/>
      <c r="FR135" s="5"/>
      <c r="FS135" s="5"/>
      <c r="FT135" s="155"/>
      <c r="FU135" s="5"/>
      <c r="FV135" s="5"/>
      <c r="FW135" s="5"/>
      <c r="FX135" s="5"/>
      <c r="FY135" s="5"/>
      <c r="FZ135" s="5"/>
      <c r="GA135" s="45"/>
      <c r="GB135" s="155" t="s">
        <v>1985</v>
      </c>
    </row>
    <row r="136" spans="1:184" ht="21" customHeight="1">
      <c r="A136" s="15">
        <v>117</v>
      </c>
      <c r="B136" s="206" t="s">
        <v>285</v>
      </c>
      <c r="C136" s="57" t="s">
        <v>286</v>
      </c>
      <c r="D136" s="301" t="s">
        <v>85</v>
      </c>
      <c r="E136" s="42">
        <v>2958.34</v>
      </c>
      <c r="F136" s="5"/>
      <c r="G136" s="5"/>
      <c r="H136" s="266">
        <f t="shared" si="15"/>
        <v>0</v>
      </c>
      <c r="I136" s="64">
        <f t="shared" si="8"/>
        <v>0</v>
      </c>
      <c r="J136" s="8">
        <f t="shared" si="9"/>
        <v>0.29</v>
      </c>
      <c r="K136" s="262">
        <f t="shared" si="10"/>
        <v>0.29</v>
      </c>
      <c r="L136" s="8">
        <f t="shared" si="11"/>
        <v>1</v>
      </c>
      <c r="M136" s="8">
        <f t="shared" si="12"/>
        <v>1.3</v>
      </c>
      <c r="N136" s="187">
        <f t="shared" si="13"/>
        <v>0.71</v>
      </c>
      <c r="O136" s="8">
        <f t="shared" si="14"/>
        <v>2100.4214</v>
      </c>
      <c r="P136" s="14"/>
      <c r="Q136" s="14"/>
      <c r="R136" s="290"/>
      <c r="S136" s="14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155"/>
      <c r="BB136" s="5"/>
      <c r="BC136" s="5"/>
      <c r="BD136" s="5"/>
      <c r="BE136" s="5"/>
      <c r="BF136" s="5"/>
      <c r="BG136" s="5"/>
      <c r="BH136" s="5"/>
      <c r="BI136" s="5"/>
      <c r="BJ136" s="155"/>
      <c r="BK136" s="5"/>
      <c r="BL136" s="5"/>
      <c r="BM136" s="5"/>
      <c r="BN136" s="5"/>
      <c r="BO136" s="5"/>
      <c r="BP136" s="155"/>
      <c r="BQ136" s="5"/>
      <c r="BR136" s="5"/>
      <c r="BS136" s="5"/>
      <c r="BT136" s="5"/>
      <c r="BU136" s="5"/>
      <c r="BV136" s="5"/>
      <c r="BW136" s="5"/>
      <c r="BX136" s="5"/>
      <c r="BY136" s="155"/>
      <c r="BZ136" s="5"/>
      <c r="CA136" s="5"/>
      <c r="CB136" s="155"/>
      <c r="CC136" s="5"/>
      <c r="CD136" s="5"/>
      <c r="CE136" s="15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155"/>
      <c r="CR136" s="5"/>
      <c r="CS136" s="5"/>
      <c r="CT136" s="155"/>
      <c r="CU136" s="5"/>
      <c r="CV136" s="5"/>
      <c r="CW136" s="155"/>
      <c r="CX136" s="5"/>
      <c r="CY136" s="5"/>
      <c r="CZ136" s="155"/>
      <c r="DA136" s="5"/>
      <c r="DB136" s="5"/>
      <c r="DC136" s="5"/>
      <c r="DD136" s="5"/>
      <c r="DE136" s="5"/>
      <c r="DF136" s="5"/>
      <c r="DG136" s="5"/>
      <c r="DH136" s="5"/>
      <c r="DI136" s="155"/>
      <c r="DJ136" s="5"/>
      <c r="DK136" s="5"/>
      <c r="DL136" s="155"/>
      <c r="DM136" s="5"/>
      <c r="DN136" s="5"/>
      <c r="DO136" s="155"/>
      <c r="DP136" s="5"/>
      <c r="DQ136" s="5"/>
      <c r="DR136" s="5"/>
      <c r="DS136" s="5"/>
      <c r="DT136" s="5"/>
      <c r="DU136" s="155"/>
      <c r="DV136" s="5"/>
      <c r="DW136" s="5"/>
      <c r="DX136" s="5"/>
      <c r="DY136" s="5"/>
      <c r="DZ136" s="5"/>
      <c r="EA136" s="5"/>
      <c r="EB136" s="10"/>
      <c r="EC136" s="5"/>
      <c r="ED136" s="155"/>
      <c r="EE136" s="5"/>
      <c r="EF136" s="5"/>
      <c r="EG136" s="15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155"/>
      <c r="EW136" s="5"/>
      <c r="EX136" s="5"/>
      <c r="EY136" s="5"/>
      <c r="EZ136" s="5"/>
      <c r="FA136" s="5"/>
      <c r="FB136" s="155"/>
      <c r="FC136" s="5"/>
      <c r="FD136" s="5"/>
      <c r="FE136" s="5"/>
      <c r="FF136" s="5"/>
      <c r="FG136" s="5"/>
      <c r="FH136" s="155">
        <v>0.29</v>
      </c>
      <c r="FI136" s="5">
        <v>1</v>
      </c>
      <c r="FJ136" s="5"/>
      <c r="FK136" s="155"/>
      <c r="FL136" s="5"/>
      <c r="FM136" s="5"/>
      <c r="FN136" s="155"/>
      <c r="FO136" s="5"/>
      <c r="FP136" s="5"/>
      <c r="FQ136" s="155"/>
      <c r="FR136" s="5"/>
      <c r="FS136" s="5"/>
      <c r="FT136" s="155"/>
      <c r="FU136" s="5"/>
      <c r="FV136" s="5"/>
      <c r="FW136" s="5"/>
      <c r="FX136" s="5"/>
      <c r="FY136" s="5"/>
      <c r="FZ136" s="5"/>
      <c r="GA136" s="45"/>
      <c r="GB136" s="5"/>
    </row>
    <row r="137" spans="1:184" ht="21" customHeight="1">
      <c r="A137" s="15">
        <v>118</v>
      </c>
      <c r="B137" s="204" t="s">
        <v>287</v>
      </c>
      <c r="C137" s="19" t="s">
        <v>288</v>
      </c>
      <c r="D137" s="301" t="s">
        <v>85</v>
      </c>
      <c r="E137" s="42">
        <v>338</v>
      </c>
      <c r="F137" s="5">
        <v>370</v>
      </c>
      <c r="G137" s="5"/>
      <c r="H137" s="266">
        <f t="shared" si="15"/>
        <v>370</v>
      </c>
      <c r="I137" s="64">
        <f aca="true" t="shared" si="16" ref="I137:I200">P137+S137+V137+AB137+Y137+AE137+AH137+AK137+AN137+AQ137+AT137+AW137+AZ137+BC137+BF137+BI137+BL137+BO137+BR137+BU137+BX137+CA137+CD137+CG137+CJ137+CM137+CP137+CS137+CV137+CY137+DB137+DE137+DH137+DK137+DN137+DQ137+DT137+DW137+DZ137+EC137+EF137+EI137+EL137+EO137+ER137+EU137+EX137+FA137+FD137+FG137+FJ137+FM137+FP137+FS137+FV137+FY137</f>
        <v>0</v>
      </c>
      <c r="J137" s="8">
        <f aca="true" t="shared" si="17" ref="J137:J200">Q137+T137+W137+Z137+AC137+AF137+AI137+AL137+AO137+AR137+AU137+AX137+BA137+BD137+BG137+BJ137+BM137+BP137+BS137+BV137+BY137+CB137+CE137+CH137+CK137+CN137+CQ137+CT137+CW137+CZ137+DC137+DF137+DI137+DL137+DO137+DR137+DU137+DX137+EA137+ED137+EG137+EJ137+EM137+EP137+ES137+EV137+EY137+FB137+FE137+FH137+FK137+FN137+FQ137+FT137+FW137+FZ137</f>
        <v>84</v>
      </c>
      <c r="K137" s="262">
        <f aca="true" t="shared" si="18" ref="K137:K200">I137+J137</f>
        <v>84</v>
      </c>
      <c r="L137" s="8">
        <f aca="true" t="shared" si="19" ref="L137:L200">R137+U137+X137+AA137+AD137+AG137+AJ137+AM137+AP137+AS137+AV137+AY137+BB137+BE137+BH137+BK137+BN137+BQ137+BT137+BZ137+CC137+CF137+CI137+CL137+CR137+CU137+CX137+DA137+DD137+DJ137+DM137+DP137+DS137+DV137+DY137+EB137+EE137+EH137+EK137+EN137+EQ137+ET137+EW137+EZ137+FC137+FF137+FI137+FL137+FO137+FR137+FU137+FX137+GA137+BW137+CO137+DG137</f>
        <v>570</v>
      </c>
      <c r="M137" s="8">
        <f aca="true" t="shared" si="20" ref="M137:M200">+L137*1.3</f>
        <v>741</v>
      </c>
      <c r="N137" s="187">
        <f aca="true" t="shared" si="21" ref="N137:N200">+L137-K137-H137</f>
        <v>116</v>
      </c>
      <c r="O137" s="8">
        <f aca="true" t="shared" si="22" ref="O137:O200">E137*N137</f>
        <v>39208</v>
      </c>
      <c r="P137" s="14"/>
      <c r="Q137" s="14"/>
      <c r="R137" s="290">
        <v>70</v>
      </c>
      <c r="S137" s="14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155"/>
      <c r="BB137" s="5"/>
      <c r="BC137" s="5"/>
      <c r="BD137" s="5"/>
      <c r="BE137" s="5"/>
      <c r="BF137" s="5"/>
      <c r="BG137" s="5"/>
      <c r="BH137" s="5"/>
      <c r="BI137" s="5"/>
      <c r="BJ137" s="155"/>
      <c r="BK137" s="5"/>
      <c r="BL137" s="5"/>
      <c r="BM137" s="5"/>
      <c r="BN137" s="5"/>
      <c r="BO137" s="5"/>
      <c r="BP137" s="155"/>
      <c r="BQ137" s="5"/>
      <c r="BR137" s="5"/>
      <c r="BS137" s="5"/>
      <c r="BT137" s="5"/>
      <c r="BU137" s="5"/>
      <c r="BV137" s="5"/>
      <c r="BW137" s="5"/>
      <c r="BX137" s="5"/>
      <c r="BY137" s="155"/>
      <c r="BZ137" s="5"/>
      <c r="CA137" s="5"/>
      <c r="CB137" s="155"/>
      <c r="CC137" s="5"/>
      <c r="CD137" s="5"/>
      <c r="CE137" s="155">
        <v>11</v>
      </c>
      <c r="CF137" s="5">
        <v>300</v>
      </c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155"/>
      <c r="CR137" s="5"/>
      <c r="CS137" s="5"/>
      <c r="CT137" s="155"/>
      <c r="CU137" s="5"/>
      <c r="CV137" s="5"/>
      <c r="CW137" s="155">
        <v>73</v>
      </c>
      <c r="CX137" s="5">
        <v>200</v>
      </c>
      <c r="CY137" s="5"/>
      <c r="CZ137" s="155"/>
      <c r="DA137" s="5"/>
      <c r="DB137" s="5"/>
      <c r="DC137" s="5"/>
      <c r="DD137" s="5"/>
      <c r="DE137" s="5"/>
      <c r="DF137" s="5"/>
      <c r="DG137" s="5"/>
      <c r="DH137" s="5"/>
      <c r="DI137" s="155"/>
      <c r="DJ137" s="5"/>
      <c r="DK137" s="5"/>
      <c r="DL137" s="155"/>
      <c r="DM137" s="5"/>
      <c r="DN137" s="5"/>
      <c r="DO137" s="155"/>
      <c r="DP137" s="5"/>
      <c r="DQ137" s="5"/>
      <c r="DR137" s="5"/>
      <c r="DS137" s="5"/>
      <c r="DT137" s="5"/>
      <c r="DU137" s="155"/>
      <c r="DV137" s="5"/>
      <c r="DW137" s="5"/>
      <c r="DX137" s="5"/>
      <c r="DY137" s="5"/>
      <c r="DZ137" s="5"/>
      <c r="EA137" s="5"/>
      <c r="EB137" s="10"/>
      <c r="EC137" s="5"/>
      <c r="ED137" s="155"/>
      <c r="EE137" s="5"/>
      <c r="EF137" s="5"/>
      <c r="EG137" s="15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155"/>
      <c r="EW137" s="5"/>
      <c r="EX137" s="5"/>
      <c r="EY137" s="5"/>
      <c r="EZ137" s="5"/>
      <c r="FA137" s="5"/>
      <c r="FB137" s="155"/>
      <c r="FC137" s="5"/>
      <c r="FD137" s="5"/>
      <c r="FE137" s="5"/>
      <c r="FF137" s="5"/>
      <c r="FG137" s="5"/>
      <c r="FH137" s="155"/>
      <c r="FI137" s="5"/>
      <c r="FJ137" s="5"/>
      <c r="FK137" s="155"/>
      <c r="FL137" s="5"/>
      <c r="FM137" s="5"/>
      <c r="FN137" s="155"/>
      <c r="FO137" s="5"/>
      <c r="FP137" s="5"/>
      <c r="FQ137" s="155"/>
      <c r="FR137" s="5"/>
      <c r="FS137" s="5"/>
      <c r="FT137" s="155"/>
      <c r="FU137" s="5"/>
      <c r="FV137" s="5"/>
      <c r="FW137" s="5"/>
      <c r="FX137" s="5"/>
      <c r="FY137" s="5"/>
      <c r="FZ137" s="5"/>
      <c r="GA137" s="45"/>
      <c r="GB137" s="5"/>
    </row>
    <row r="138" spans="1:184" ht="21" customHeight="1">
      <c r="A138" s="15">
        <v>119</v>
      </c>
      <c r="B138" s="206" t="s">
        <v>289</v>
      </c>
      <c r="C138" s="57" t="s">
        <v>290</v>
      </c>
      <c r="D138" s="301" t="s">
        <v>143</v>
      </c>
      <c r="E138" s="42">
        <v>13.91</v>
      </c>
      <c r="F138" s="5">
        <v>2000</v>
      </c>
      <c r="G138" s="5"/>
      <c r="H138" s="266">
        <f t="shared" si="15"/>
        <v>2000</v>
      </c>
      <c r="I138" s="64">
        <f t="shared" si="16"/>
        <v>0</v>
      </c>
      <c r="J138" s="8">
        <f t="shared" si="17"/>
        <v>550</v>
      </c>
      <c r="K138" s="262">
        <f t="shared" si="18"/>
        <v>550</v>
      </c>
      <c r="L138" s="8">
        <f t="shared" si="19"/>
        <v>1000</v>
      </c>
      <c r="M138" s="8">
        <f t="shared" si="20"/>
        <v>1300</v>
      </c>
      <c r="N138" s="187"/>
      <c r="O138" s="8">
        <f t="shared" si="22"/>
        <v>0</v>
      </c>
      <c r="P138" s="14"/>
      <c r="Q138" s="14"/>
      <c r="R138" s="290"/>
      <c r="S138" s="14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155"/>
      <c r="BB138" s="5"/>
      <c r="BC138" s="5"/>
      <c r="BD138" s="5"/>
      <c r="BE138" s="5"/>
      <c r="BF138" s="5"/>
      <c r="BG138" s="5"/>
      <c r="BH138" s="5"/>
      <c r="BI138" s="5"/>
      <c r="BJ138" s="155"/>
      <c r="BK138" s="5"/>
      <c r="BL138" s="5"/>
      <c r="BM138" s="5"/>
      <c r="BN138" s="5"/>
      <c r="BO138" s="5"/>
      <c r="BP138" s="155"/>
      <c r="BQ138" s="5"/>
      <c r="BR138" s="5"/>
      <c r="BS138" s="5"/>
      <c r="BT138" s="5"/>
      <c r="BU138" s="5"/>
      <c r="BV138" s="5"/>
      <c r="BW138" s="5"/>
      <c r="BX138" s="5"/>
      <c r="BY138" s="155"/>
      <c r="BZ138" s="5"/>
      <c r="CA138" s="5"/>
      <c r="CB138" s="155"/>
      <c r="CC138" s="5"/>
      <c r="CD138" s="5"/>
      <c r="CE138" s="15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155"/>
      <c r="CR138" s="5"/>
      <c r="CS138" s="5"/>
      <c r="CT138" s="155"/>
      <c r="CU138" s="5"/>
      <c r="CV138" s="5"/>
      <c r="CW138" s="155">
        <v>550</v>
      </c>
      <c r="CX138" s="5">
        <v>1000</v>
      </c>
      <c r="CY138" s="5"/>
      <c r="CZ138" s="155"/>
      <c r="DA138" s="5"/>
      <c r="DB138" s="5"/>
      <c r="DC138" s="5"/>
      <c r="DD138" s="5"/>
      <c r="DE138" s="5"/>
      <c r="DF138" s="5"/>
      <c r="DG138" s="5"/>
      <c r="DH138" s="5"/>
      <c r="DI138" s="155"/>
      <c r="DJ138" s="5"/>
      <c r="DK138" s="5"/>
      <c r="DL138" s="155"/>
      <c r="DM138" s="5"/>
      <c r="DN138" s="5"/>
      <c r="DO138" s="155"/>
      <c r="DP138" s="5"/>
      <c r="DQ138" s="5"/>
      <c r="DR138" s="5"/>
      <c r="DS138" s="5"/>
      <c r="DT138" s="5"/>
      <c r="DU138" s="155"/>
      <c r="DV138" s="5"/>
      <c r="DW138" s="5"/>
      <c r="DX138" s="5"/>
      <c r="DY138" s="5"/>
      <c r="DZ138" s="5"/>
      <c r="EA138" s="5"/>
      <c r="EB138" s="10"/>
      <c r="EC138" s="5"/>
      <c r="ED138" s="155"/>
      <c r="EE138" s="5"/>
      <c r="EF138" s="5"/>
      <c r="EG138" s="15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155"/>
      <c r="EW138" s="5"/>
      <c r="EX138" s="5"/>
      <c r="EY138" s="5"/>
      <c r="EZ138" s="5"/>
      <c r="FA138" s="5"/>
      <c r="FB138" s="155"/>
      <c r="FC138" s="5"/>
      <c r="FD138" s="5"/>
      <c r="FE138" s="5"/>
      <c r="FF138" s="5"/>
      <c r="FG138" s="5"/>
      <c r="FH138" s="155"/>
      <c r="FI138" s="5"/>
      <c r="FJ138" s="5"/>
      <c r="FK138" s="155"/>
      <c r="FL138" s="5"/>
      <c r="FM138" s="5"/>
      <c r="FN138" s="155"/>
      <c r="FO138" s="5"/>
      <c r="FP138" s="5"/>
      <c r="FQ138" s="155"/>
      <c r="FR138" s="5"/>
      <c r="FS138" s="5"/>
      <c r="FT138" s="155"/>
      <c r="FU138" s="5"/>
      <c r="FV138" s="5"/>
      <c r="FW138" s="5"/>
      <c r="FX138" s="5"/>
      <c r="FY138" s="5"/>
      <c r="FZ138" s="5"/>
      <c r="GA138" s="45"/>
      <c r="GB138" s="5"/>
    </row>
    <row r="139" spans="1:184" ht="21" customHeight="1">
      <c r="A139" s="15">
        <v>120</v>
      </c>
      <c r="B139" s="56"/>
      <c r="C139" s="57" t="s">
        <v>1388</v>
      </c>
      <c r="D139" s="301" t="s">
        <v>143</v>
      </c>
      <c r="E139" s="44">
        <v>20</v>
      </c>
      <c r="F139" s="5"/>
      <c r="G139" s="5"/>
      <c r="H139" s="266">
        <f t="shared" si="15"/>
        <v>0</v>
      </c>
      <c r="I139" s="64">
        <f t="shared" si="16"/>
        <v>0</v>
      </c>
      <c r="J139" s="8">
        <f t="shared" si="17"/>
        <v>0</v>
      </c>
      <c r="K139" s="262">
        <f t="shared" si="18"/>
        <v>0</v>
      </c>
      <c r="L139" s="8">
        <f t="shared" si="19"/>
        <v>2500</v>
      </c>
      <c r="M139" s="8">
        <f t="shared" si="20"/>
        <v>3250</v>
      </c>
      <c r="N139" s="187">
        <f t="shared" si="21"/>
        <v>2500</v>
      </c>
      <c r="O139" s="192">
        <f t="shared" si="22"/>
        <v>50000</v>
      </c>
      <c r="P139" s="14"/>
      <c r="Q139" s="14"/>
      <c r="R139" s="290"/>
      <c r="S139" s="14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155"/>
      <c r="BB139" s="5"/>
      <c r="BC139" s="5"/>
      <c r="BD139" s="5"/>
      <c r="BE139" s="5"/>
      <c r="BF139" s="5"/>
      <c r="BG139" s="5"/>
      <c r="BH139" s="5"/>
      <c r="BI139" s="5"/>
      <c r="BJ139" s="155"/>
      <c r="BK139" s="5"/>
      <c r="BL139" s="5"/>
      <c r="BM139" s="5"/>
      <c r="BN139" s="5"/>
      <c r="BO139" s="5"/>
      <c r="BP139" s="155"/>
      <c r="BQ139" s="5"/>
      <c r="BR139" s="5"/>
      <c r="BS139" s="5"/>
      <c r="BT139" s="5"/>
      <c r="BU139" s="5"/>
      <c r="BV139" s="5"/>
      <c r="BW139" s="5"/>
      <c r="BX139" s="5"/>
      <c r="BY139" s="155"/>
      <c r="BZ139" s="5"/>
      <c r="CA139" s="5"/>
      <c r="CB139" s="155"/>
      <c r="CC139" s="5"/>
      <c r="CD139" s="5"/>
      <c r="CE139" s="15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155"/>
      <c r="CR139" s="5"/>
      <c r="CS139" s="5"/>
      <c r="CT139" s="155"/>
      <c r="CU139" s="5"/>
      <c r="CV139" s="5"/>
      <c r="CW139" s="155"/>
      <c r="CX139" s="5"/>
      <c r="CY139" s="5"/>
      <c r="CZ139" s="155"/>
      <c r="DA139" s="5"/>
      <c r="DB139" s="5"/>
      <c r="DC139" s="5"/>
      <c r="DD139" s="5"/>
      <c r="DE139" s="5"/>
      <c r="DF139" s="5"/>
      <c r="DG139" s="5"/>
      <c r="DH139" s="5"/>
      <c r="DI139" s="155"/>
      <c r="DJ139" s="5">
        <v>2500</v>
      </c>
      <c r="DK139" s="5"/>
      <c r="DL139" s="155"/>
      <c r="DM139" s="5"/>
      <c r="DN139" s="5"/>
      <c r="DO139" s="155"/>
      <c r="DP139" s="5"/>
      <c r="DQ139" s="5"/>
      <c r="DR139" s="5"/>
      <c r="DS139" s="5"/>
      <c r="DT139" s="5"/>
      <c r="DU139" s="155"/>
      <c r="DV139" s="5"/>
      <c r="DW139" s="5"/>
      <c r="DX139" s="5"/>
      <c r="DY139" s="5"/>
      <c r="DZ139" s="5"/>
      <c r="EA139" s="5"/>
      <c r="EB139" s="10"/>
      <c r="EC139" s="5"/>
      <c r="ED139" s="155"/>
      <c r="EE139" s="5"/>
      <c r="EF139" s="5"/>
      <c r="EG139" s="15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155"/>
      <c r="EW139" s="5"/>
      <c r="EX139" s="5"/>
      <c r="EY139" s="5"/>
      <c r="EZ139" s="5"/>
      <c r="FA139" s="5"/>
      <c r="FB139" s="155"/>
      <c r="FC139" s="5"/>
      <c r="FD139" s="5"/>
      <c r="FE139" s="5"/>
      <c r="FF139" s="5"/>
      <c r="FG139" s="5"/>
      <c r="FH139" s="155"/>
      <c r="FI139" s="5"/>
      <c r="FJ139" s="5"/>
      <c r="FK139" s="155"/>
      <c r="FL139" s="5"/>
      <c r="FM139" s="5"/>
      <c r="FN139" s="155"/>
      <c r="FO139" s="5"/>
      <c r="FP139" s="5"/>
      <c r="FQ139" s="155"/>
      <c r="FR139" s="5"/>
      <c r="FS139" s="5"/>
      <c r="FT139" s="155"/>
      <c r="FU139" s="5"/>
      <c r="FV139" s="5"/>
      <c r="FW139" s="5"/>
      <c r="FX139" s="5"/>
      <c r="FY139" s="5"/>
      <c r="FZ139" s="5"/>
      <c r="GA139" s="45"/>
      <c r="GB139" s="155" t="s">
        <v>1987</v>
      </c>
    </row>
    <row r="140" spans="1:184" ht="21" customHeight="1">
      <c r="A140" s="15">
        <v>121</v>
      </c>
      <c r="B140" s="204" t="s">
        <v>291</v>
      </c>
      <c r="C140" s="19" t="s">
        <v>292</v>
      </c>
      <c r="D140" s="301" t="s">
        <v>85</v>
      </c>
      <c r="E140" s="42">
        <v>671.96</v>
      </c>
      <c r="F140" s="5">
        <v>2675</v>
      </c>
      <c r="G140" s="5"/>
      <c r="H140" s="266">
        <f t="shared" si="15"/>
        <v>2675</v>
      </c>
      <c r="I140" s="64">
        <f t="shared" si="16"/>
        <v>0</v>
      </c>
      <c r="J140" s="8">
        <f t="shared" si="17"/>
        <v>1462</v>
      </c>
      <c r="K140" s="262">
        <f t="shared" si="18"/>
        <v>1462</v>
      </c>
      <c r="L140" s="8">
        <f t="shared" si="19"/>
        <v>1850</v>
      </c>
      <c r="M140" s="8">
        <f t="shared" si="20"/>
        <v>2405</v>
      </c>
      <c r="N140" s="187"/>
      <c r="O140" s="8">
        <f t="shared" si="22"/>
        <v>0</v>
      </c>
      <c r="P140" s="14"/>
      <c r="Q140" s="14"/>
      <c r="R140" s="290"/>
      <c r="S140" s="14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155"/>
      <c r="BB140" s="5"/>
      <c r="BC140" s="5"/>
      <c r="BD140" s="5"/>
      <c r="BE140" s="5"/>
      <c r="BF140" s="5"/>
      <c r="BG140" s="5"/>
      <c r="BH140" s="5"/>
      <c r="BI140" s="5"/>
      <c r="BJ140" s="155"/>
      <c r="BK140" s="5"/>
      <c r="BL140" s="5"/>
      <c r="BM140" s="5"/>
      <c r="BN140" s="5"/>
      <c r="BO140" s="5"/>
      <c r="BP140" s="155"/>
      <c r="BQ140" s="5"/>
      <c r="BR140" s="5"/>
      <c r="BS140" s="5"/>
      <c r="BT140" s="5"/>
      <c r="BU140" s="5"/>
      <c r="BV140" s="5"/>
      <c r="BW140" s="5"/>
      <c r="BX140" s="5"/>
      <c r="BY140" s="155"/>
      <c r="BZ140" s="5"/>
      <c r="CA140" s="5"/>
      <c r="CB140" s="155"/>
      <c r="CC140" s="5"/>
      <c r="CD140" s="5"/>
      <c r="CE140" s="155">
        <f>129+300</f>
        <v>429</v>
      </c>
      <c r="CF140" s="5">
        <v>800</v>
      </c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155"/>
      <c r="CR140" s="5"/>
      <c r="CS140" s="5"/>
      <c r="CT140" s="155"/>
      <c r="CU140" s="5"/>
      <c r="CV140" s="5"/>
      <c r="CW140" s="155">
        <v>1033</v>
      </c>
      <c r="CX140" s="5">
        <v>1050</v>
      </c>
      <c r="CY140" s="5"/>
      <c r="CZ140" s="155"/>
      <c r="DA140" s="5"/>
      <c r="DB140" s="5"/>
      <c r="DC140" s="5"/>
      <c r="DD140" s="5"/>
      <c r="DE140" s="5"/>
      <c r="DF140" s="5"/>
      <c r="DG140" s="5"/>
      <c r="DH140" s="5"/>
      <c r="DI140" s="155"/>
      <c r="DJ140" s="5"/>
      <c r="DK140" s="5"/>
      <c r="DL140" s="155"/>
      <c r="DM140" s="5"/>
      <c r="DN140" s="5"/>
      <c r="DO140" s="155"/>
      <c r="DP140" s="5"/>
      <c r="DQ140" s="5"/>
      <c r="DR140" s="5"/>
      <c r="DS140" s="5"/>
      <c r="DT140" s="5"/>
      <c r="DU140" s="155"/>
      <c r="DV140" s="5"/>
      <c r="DW140" s="5"/>
      <c r="DX140" s="5"/>
      <c r="DY140" s="5"/>
      <c r="DZ140" s="5"/>
      <c r="EA140" s="5"/>
      <c r="EB140" s="10"/>
      <c r="EC140" s="5"/>
      <c r="ED140" s="155"/>
      <c r="EE140" s="5"/>
      <c r="EF140" s="5"/>
      <c r="EG140" s="15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155"/>
      <c r="EW140" s="5"/>
      <c r="EX140" s="5"/>
      <c r="EY140" s="5"/>
      <c r="EZ140" s="5"/>
      <c r="FA140" s="5"/>
      <c r="FB140" s="155"/>
      <c r="FC140" s="5"/>
      <c r="FD140" s="5"/>
      <c r="FE140" s="5"/>
      <c r="FF140" s="5"/>
      <c r="FG140" s="5"/>
      <c r="FH140" s="155"/>
      <c r="FI140" s="5"/>
      <c r="FJ140" s="5"/>
      <c r="FK140" s="155"/>
      <c r="FL140" s="5"/>
      <c r="FM140" s="5"/>
      <c r="FN140" s="155"/>
      <c r="FO140" s="5"/>
      <c r="FP140" s="5"/>
      <c r="FQ140" s="155"/>
      <c r="FR140" s="5"/>
      <c r="FS140" s="5"/>
      <c r="FT140" s="155"/>
      <c r="FU140" s="5"/>
      <c r="FV140" s="5"/>
      <c r="FW140" s="5"/>
      <c r="FX140" s="5"/>
      <c r="FY140" s="5"/>
      <c r="FZ140" s="5"/>
      <c r="GA140" s="45"/>
      <c r="GB140" s="5"/>
    </row>
    <row r="141" spans="1:184" ht="21" customHeight="1">
      <c r="A141" s="15">
        <v>122</v>
      </c>
      <c r="B141" s="56" t="s">
        <v>293</v>
      </c>
      <c r="C141" s="57" t="s">
        <v>294</v>
      </c>
      <c r="D141" s="43" t="s">
        <v>85</v>
      </c>
      <c r="E141" s="42">
        <v>671.96</v>
      </c>
      <c r="F141" s="5"/>
      <c r="G141" s="5"/>
      <c r="H141" s="266">
        <f t="shared" si="15"/>
        <v>0</v>
      </c>
      <c r="I141" s="64">
        <f t="shared" si="16"/>
        <v>0</v>
      </c>
      <c r="J141" s="8">
        <f t="shared" si="17"/>
        <v>23.98</v>
      </c>
      <c r="K141" s="262">
        <f t="shared" si="18"/>
        <v>23.98</v>
      </c>
      <c r="L141" s="8">
        <f t="shared" si="19"/>
        <v>25</v>
      </c>
      <c r="M141" s="8">
        <f t="shared" si="20"/>
        <v>32.5</v>
      </c>
      <c r="N141" s="187">
        <f t="shared" si="21"/>
        <v>1.0199999999999996</v>
      </c>
      <c r="O141" s="8">
        <f t="shared" si="22"/>
        <v>685.3991999999997</v>
      </c>
      <c r="P141" s="70"/>
      <c r="Q141" s="70"/>
      <c r="R141" s="292"/>
      <c r="S141" s="14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155"/>
      <c r="BB141" s="5"/>
      <c r="BC141" s="5"/>
      <c r="BD141" s="5"/>
      <c r="BE141" s="5"/>
      <c r="BF141" s="5"/>
      <c r="BG141" s="5"/>
      <c r="BH141" s="5"/>
      <c r="BI141" s="5"/>
      <c r="BJ141" s="155"/>
      <c r="BK141" s="5"/>
      <c r="BL141" s="5"/>
      <c r="BM141" s="5"/>
      <c r="BN141" s="5"/>
      <c r="BO141" s="5"/>
      <c r="BP141" s="155"/>
      <c r="BQ141" s="5"/>
      <c r="BR141" s="5"/>
      <c r="BS141" s="5"/>
      <c r="BT141" s="5"/>
      <c r="BU141" s="5"/>
      <c r="BV141" s="5"/>
      <c r="BW141" s="5"/>
      <c r="BX141" s="5"/>
      <c r="BY141" s="155"/>
      <c r="BZ141" s="5"/>
      <c r="CA141" s="5"/>
      <c r="CB141" s="155"/>
      <c r="CC141" s="5"/>
      <c r="CD141" s="5"/>
      <c r="CE141" s="15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155"/>
      <c r="CR141" s="5"/>
      <c r="CS141" s="5"/>
      <c r="CT141" s="155"/>
      <c r="CU141" s="5"/>
      <c r="CV141" s="5"/>
      <c r="CW141" s="155"/>
      <c r="CX141" s="5"/>
      <c r="CY141" s="5"/>
      <c r="CZ141" s="155"/>
      <c r="DA141" s="5"/>
      <c r="DB141" s="5"/>
      <c r="DC141" s="5"/>
      <c r="DD141" s="5"/>
      <c r="DE141" s="5"/>
      <c r="DF141" s="5"/>
      <c r="DG141" s="5"/>
      <c r="DH141" s="5"/>
      <c r="DI141" s="155"/>
      <c r="DJ141" s="5"/>
      <c r="DK141" s="5"/>
      <c r="DL141" s="155"/>
      <c r="DM141" s="5"/>
      <c r="DN141" s="5"/>
      <c r="DO141" s="155"/>
      <c r="DP141" s="5"/>
      <c r="DQ141" s="5"/>
      <c r="DR141" s="5"/>
      <c r="DS141" s="5"/>
      <c r="DT141" s="5"/>
      <c r="DU141" s="155"/>
      <c r="DV141" s="5"/>
      <c r="DW141" s="5"/>
      <c r="DX141" s="5"/>
      <c r="DY141" s="5"/>
      <c r="DZ141" s="5"/>
      <c r="EA141" s="5"/>
      <c r="EB141" s="10"/>
      <c r="EC141" s="5"/>
      <c r="ED141" s="155"/>
      <c r="EE141" s="5"/>
      <c r="EF141" s="5"/>
      <c r="EG141" s="15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155"/>
      <c r="EW141" s="5"/>
      <c r="EX141" s="5"/>
      <c r="EY141" s="5"/>
      <c r="EZ141" s="5"/>
      <c r="FA141" s="5"/>
      <c r="FB141" s="155"/>
      <c r="FC141" s="5">
        <v>5</v>
      </c>
      <c r="FD141" s="5"/>
      <c r="FE141" s="5"/>
      <c r="FF141" s="5"/>
      <c r="FG141" s="5"/>
      <c r="FH141" s="155"/>
      <c r="FI141" s="5"/>
      <c r="FJ141" s="5"/>
      <c r="FK141" s="155"/>
      <c r="FL141" s="5"/>
      <c r="FM141" s="5"/>
      <c r="FN141" s="155">
        <v>3</v>
      </c>
      <c r="FO141" s="5">
        <v>20</v>
      </c>
      <c r="FP141" s="5"/>
      <c r="FQ141" s="155">
        <v>20.98</v>
      </c>
      <c r="FR141" s="5"/>
      <c r="FS141" s="5"/>
      <c r="FT141" s="155"/>
      <c r="FU141" s="5"/>
      <c r="FV141" s="5"/>
      <c r="FW141" s="5"/>
      <c r="FX141" s="5"/>
      <c r="FY141" s="5"/>
      <c r="FZ141" s="5"/>
      <c r="GA141" s="45"/>
      <c r="GB141" s="155" t="s">
        <v>1986</v>
      </c>
    </row>
    <row r="142" spans="1:184" ht="21" customHeight="1">
      <c r="A142" s="15">
        <v>123</v>
      </c>
      <c r="B142" s="204" t="s">
        <v>295</v>
      </c>
      <c r="C142" s="19" t="s">
        <v>296</v>
      </c>
      <c r="D142" s="301" t="s">
        <v>85</v>
      </c>
      <c r="E142" s="42">
        <v>802.5</v>
      </c>
      <c r="F142" s="5">
        <v>37</v>
      </c>
      <c r="G142" s="5"/>
      <c r="H142" s="266">
        <f t="shared" si="15"/>
        <v>37</v>
      </c>
      <c r="I142" s="64">
        <f t="shared" si="16"/>
        <v>0</v>
      </c>
      <c r="J142" s="8">
        <f t="shared" si="17"/>
        <v>0.9</v>
      </c>
      <c r="K142" s="262">
        <f t="shared" si="18"/>
        <v>0.9</v>
      </c>
      <c r="L142" s="8">
        <f t="shared" si="19"/>
        <v>3</v>
      </c>
      <c r="M142" s="8">
        <f t="shared" si="20"/>
        <v>3.9000000000000004</v>
      </c>
      <c r="N142" s="187"/>
      <c r="O142" s="8">
        <f t="shared" si="22"/>
        <v>0</v>
      </c>
      <c r="P142" s="14"/>
      <c r="Q142" s="14"/>
      <c r="R142" s="290"/>
      <c r="S142" s="14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155"/>
      <c r="BB142" s="5"/>
      <c r="BC142" s="5"/>
      <c r="BD142" s="5"/>
      <c r="BE142" s="5"/>
      <c r="BF142" s="5"/>
      <c r="BG142" s="5"/>
      <c r="BH142" s="5"/>
      <c r="BI142" s="5"/>
      <c r="BJ142" s="155"/>
      <c r="BK142" s="5"/>
      <c r="BL142" s="5"/>
      <c r="BM142" s="5"/>
      <c r="BN142" s="5"/>
      <c r="BO142" s="5"/>
      <c r="BP142" s="155"/>
      <c r="BQ142" s="5"/>
      <c r="BR142" s="5"/>
      <c r="BS142" s="5"/>
      <c r="BT142" s="5"/>
      <c r="BU142" s="5"/>
      <c r="BV142" s="5"/>
      <c r="BW142" s="5"/>
      <c r="BX142" s="5"/>
      <c r="BY142" s="155"/>
      <c r="BZ142" s="5"/>
      <c r="CA142" s="5"/>
      <c r="CB142" s="155"/>
      <c r="CC142" s="5"/>
      <c r="CD142" s="5"/>
      <c r="CE142" s="15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155"/>
      <c r="CR142" s="5"/>
      <c r="CS142" s="5"/>
      <c r="CT142" s="155"/>
      <c r="CU142" s="5"/>
      <c r="CV142" s="5"/>
      <c r="CW142" s="155"/>
      <c r="CX142" s="5"/>
      <c r="CY142" s="5"/>
      <c r="CZ142" s="155"/>
      <c r="DA142" s="5"/>
      <c r="DB142" s="5"/>
      <c r="DC142" s="5"/>
      <c r="DD142" s="5"/>
      <c r="DE142" s="5"/>
      <c r="DF142" s="5"/>
      <c r="DG142" s="5"/>
      <c r="DH142" s="5"/>
      <c r="DI142" s="155"/>
      <c r="DJ142" s="5"/>
      <c r="DK142" s="5"/>
      <c r="DL142" s="155"/>
      <c r="DM142" s="5"/>
      <c r="DN142" s="5"/>
      <c r="DO142" s="155"/>
      <c r="DP142" s="5"/>
      <c r="DQ142" s="5"/>
      <c r="DR142" s="5"/>
      <c r="DS142" s="5"/>
      <c r="DT142" s="5"/>
      <c r="DU142" s="155"/>
      <c r="DV142" s="5"/>
      <c r="DW142" s="5"/>
      <c r="DX142" s="5"/>
      <c r="DY142" s="5"/>
      <c r="DZ142" s="5"/>
      <c r="EA142" s="5"/>
      <c r="EB142" s="10"/>
      <c r="EC142" s="5"/>
      <c r="ED142" s="155"/>
      <c r="EE142" s="5"/>
      <c r="EF142" s="5"/>
      <c r="EG142" s="15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155"/>
      <c r="EW142" s="5"/>
      <c r="EX142" s="5"/>
      <c r="EY142" s="5"/>
      <c r="EZ142" s="5"/>
      <c r="FA142" s="5"/>
      <c r="FB142" s="155"/>
      <c r="FC142" s="5"/>
      <c r="FD142" s="5"/>
      <c r="FE142" s="5"/>
      <c r="FF142" s="5"/>
      <c r="FG142" s="5"/>
      <c r="FH142" s="155"/>
      <c r="FI142" s="5"/>
      <c r="FJ142" s="5"/>
      <c r="FK142" s="155"/>
      <c r="FL142" s="5"/>
      <c r="FM142" s="5"/>
      <c r="FN142" s="155"/>
      <c r="FO142" s="5"/>
      <c r="FP142" s="5"/>
      <c r="FQ142" s="155">
        <v>0.9</v>
      </c>
      <c r="FR142" s="5">
        <v>3</v>
      </c>
      <c r="FS142" s="5"/>
      <c r="FT142" s="155"/>
      <c r="FU142" s="5"/>
      <c r="FV142" s="5"/>
      <c r="FW142" s="5"/>
      <c r="FX142" s="5"/>
      <c r="FY142" s="5"/>
      <c r="FZ142" s="5"/>
      <c r="GA142" s="45"/>
      <c r="GB142" s="5"/>
    </row>
    <row r="143" spans="1:184" ht="21" customHeight="1">
      <c r="A143" s="15"/>
      <c r="B143" s="204"/>
      <c r="C143" s="283" t="s">
        <v>2034</v>
      </c>
      <c r="D143" s="301"/>
      <c r="E143" s="42"/>
      <c r="F143" s="5"/>
      <c r="G143" s="5"/>
      <c r="H143" s="266"/>
      <c r="I143" s="64">
        <f t="shared" si="16"/>
        <v>0</v>
      </c>
      <c r="J143" s="8">
        <f t="shared" si="17"/>
        <v>0</v>
      </c>
      <c r="K143" s="262">
        <f t="shared" si="18"/>
        <v>0</v>
      </c>
      <c r="L143" s="8">
        <f t="shared" si="19"/>
        <v>0</v>
      </c>
      <c r="M143" s="8">
        <f t="shared" si="20"/>
        <v>0</v>
      </c>
      <c r="N143" s="187">
        <f t="shared" si="21"/>
        <v>0</v>
      </c>
      <c r="O143" s="8">
        <f t="shared" si="22"/>
        <v>0</v>
      </c>
      <c r="P143" s="14"/>
      <c r="Q143" s="14"/>
      <c r="R143" s="290"/>
      <c r="S143" s="14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155"/>
      <c r="BB143" s="5"/>
      <c r="BC143" s="5"/>
      <c r="BD143" s="5"/>
      <c r="BE143" s="5"/>
      <c r="BF143" s="5"/>
      <c r="BG143" s="5"/>
      <c r="BH143" s="5"/>
      <c r="BI143" s="5"/>
      <c r="BJ143" s="155"/>
      <c r="BK143" s="5"/>
      <c r="BL143" s="5"/>
      <c r="BM143" s="5"/>
      <c r="BN143" s="5"/>
      <c r="BO143" s="5"/>
      <c r="BP143" s="155"/>
      <c r="BQ143" s="5"/>
      <c r="BR143" s="5"/>
      <c r="BS143" s="5"/>
      <c r="BT143" s="5"/>
      <c r="BU143" s="5"/>
      <c r="BV143" s="5"/>
      <c r="BW143" s="5"/>
      <c r="BX143" s="5"/>
      <c r="BY143" s="155"/>
      <c r="BZ143" s="5"/>
      <c r="CA143" s="5"/>
      <c r="CB143" s="155"/>
      <c r="CC143" s="5"/>
      <c r="CD143" s="5"/>
      <c r="CE143" s="15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155"/>
      <c r="CR143" s="5"/>
      <c r="CS143" s="5"/>
      <c r="CT143" s="155"/>
      <c r="CU143" s="5"/>
      <c r="CV143" s="5"/>
      <c r="CW143" s="155"/>
      <c r="CX143" s="5"/>
      <c r="CY143" s="5"/>
      <c r="CZ143" s="155"/>
      <c r="DA143" s="5"/>
      <c r="DB143" s="5"/>
      <c r="DC143" s="5"/>
      <c r="DD143" s="5"/>
      <c r="DE143" s="5"/>
      <c r="DF143" s="5"/>
      <c r="DG143" s="5"/>
      <c r="DH143" s="5"/>
      <c r="DI143" s="155"/>
      <c r="DJ143" s="5"/>
      <c r="DK143" s="5"/>
      <c r="DL143" s="155"/>
      <c r="DM143" s="5"/>
      <c r="DN143" s="5"/>
      <c r="DO143" s="155"/>
      <c r="DP143" s="5"/>
      <c r="DQ143" s="5"/>
      <c r="DR143" s="5"/>
      <c r="DS143" s="5"/>
      <c r="DT143" s="5"/>
      <c r="DU143" s="155"/>
      <c r="DV143" s="5"/>
      <c r="DW143" s="5"/>
      <c r="DX143" s="5"/>
      <c r="DY143" s="5"/>
      <c r="DZ143" s="5"/>
      <c r="EA143" s="5"/>
      <c r="EB143" s="10"/>
      <c r="EC143" s="5"/>
      <c r="ED143" s="155"/>
      <c r="EE143" s="5"/>
      <c r="EF143" s="5"/>
      <c r="EG143" s="15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155"/>
      <c r="EW143" s="5"/>
      <c r="EX143" s="5"/>
      <c r="EY143" s="5"/>
      <c r="EZ143" s="5"/>
      <c r="FA143" s="5"/>
      <c r="FB143" s="155"/>
      <c r="FC143" s="5"/>
      <c r="FD143" s="5"/>
      <c r="FE143" s="5"/>
      <c r="FF143" s="5"/>
      <c r="FG143" s="5"/>
      <c r="FH143" s="155"/>
      <c r="FI143" s="5"/>
      <c r="FJ143" s="5"/>
      <c r="FK143" s="155"/>
      <c r="FL143" s="5"/>
      <c r="FM143" s="5"/>
      <c r="FN143" s="155"/>
      <c r="FO143" s="5"/>
      <c r="FP143" s="5"/>
      <c r="FQ143" s="155"/>
      <c r="FR143" s="5"/>
      <c r="FS143" s="5"/>
      <c r="FT143" s="155"/>
      <c r="FU143" s="5"/>
      <c r="FV143" s="5"/>
      <c r="FW143" s="5"/>
      <c r="FX143" s="5"/>
      <c r="FY143" s="5"/>
      <c r="FZ143" s="5"/>
      <c r="GA143" s="45"/>
      <c r="GB143" s="5"/>
    </row>
    <row r="144" spans="1:184" s="9" customFormat="1" ht="21" customHeight="1">
      <c r="A144" s="216">
        <v>124</v>
      </c>
      <c r="B144" s="206" t="s">
        <v>297</v>
      </c>
      <c r="C144" s="264" t="s">
        <v>298</v>
      </c>
      <c r="D144" s="217" t="s">
        <v>85</v>
      </c>
      <c r="E144" s="219">
        <v>181.9</v>
      </c>
      <c r="F144" s="10">
        <v>515</v>
      </c>
      <c r="G144" s="10"/>
      <c r="H144" s="275">
        <f t="shared" si="15"/>
        <v>515</v>
      </c>
      <c r="I144" s="64">
        <f t="shared" si="16"/>
        <v>0</v>
      </c>
      <c r="J144" s="8">
        <f t="shared" si="17"/>
        <v>10</v>
      </c>
      <c r="K144" s="262">
        <f t="shared" si="18"/>
        <v>10</v>
      </c>
      <c r="L144" s="8">
        <f t="shared" si="19"/>
        <v>415</v>
      </c>
      <c r="M144" s="8">
        <f t="shared" si="20"/>
        <v>539.5</v>
      </c>
      <c r="N144" s="187"/>
      <c r="O144" s="8">
        <f t="shared" si="22"/>
        <v>0</v>
      </c>
      <c r="P144" s="276"/>
      <c r="Q144" s="276"/>
      <c r="R144" s="292"/>
      <c r="S144" s="22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55">
        <v>10</v>
      </c>
      <c r="DV144" s="10">
        <v>20</v>
      </c>
      <c r="DW144" s="10"/>
      <c r="DX144" s="10"/>
      <c r="DY144" s="10"/>
      <c r="DZ144" s="10"/>
      <c r="EA144" s="10"/>
      <c r="EB144" s="10">
        <v>200</v>
      </c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>
        <v>10</v>
      </c>
      <c r="FD144" s="10"/>
      <c r="FE144" s="10"/>
      <c r="FF144" s="10">
        <v>170</v>
      </c>
      <c r="FG144" s="10"/>
      <c r="FH144" s="10"/>
      <c r="FI144" s="10"/>
      <c r="FJ144" s="10"/>
      <c r="FK144" s="10"/>
      <c r="FL144" s="10">
        <v>1</v>
      </c>
      <c r="FM144" s="10"/>
      <c r="FN144" s="10"/>
      <c r="FO144" s="10">
        <v>10</v>
      </c>
      <c r="FP144" s="10"/>
      <c r="FQ144" s="10"/>
      <c r="FR144" s="10">
        <v>3</v>
      </c>
      <c r="FS144" s="10"/>
      <c r="FT144" s="10"/>
      <c r="FU144" s="10">
        <v>1</v>
      </c>
      <c r="FV144" s="10"/>
      <c r="FW144" s="10"/>
      <c r="FX144" s="10"/>
      <c r="FY144" s="10"/>
      <c r="FZ144" s="10"/>
      <c r="GA144" s="258"/>
      <c r="GB144" s="10"/>
    </row>
    <row r="145" spans="1:184" ht="21" customHeight="1">
      <c r="A145" s="15">
        <v>125</v>
      </c>
      <c r="B145" s="206" t="s">
        <v>1425</v>
      </c>
      <c r="C145" s="57" t="s">
        <v>1426</v>
      </c>
      <c r="D145" s="301"/>
      <c r="E145" s="42">
        <v>46.01</v>
      </c>
      <c r="F145" s="5"/>
      <c r="G145" s="5"/>
      <c r="H145" s="266">
        <f t="shared" si="15"/>
        <v>0</v>
      </c>
      <c r="I145" s="64">
        <f t="shared" si="16"/>
        <v>0</v>
      </c>
      <c r="J145" s="8">
        <f t="shared" si="17"/>
        <v>0</v>
      </c>
      <c r="K145" s="262">
        <f t="shared" si="18"/>
        <v>0</v>
      </c>
      <c r="L145" s="8">
        <f t="shared" si="19"/>
        <v>10000</v>
      </c>
      <c r="M145" s="8">
        <f t="shared" si="20"/>
        <v>13000</v>
      </c>
      <c r="N145" s="187">
        <f t="shared" si="21"/>
        <v>10000</v>
      </c>
      <c r="O145" s="8">
        <f t="shared" si="22"/>
        <v>460100</v>
      </c>
      <c r="P145" s="70"/>
      <c r="Q145" s="70"/>
      <c r="R145" s="292"/>
      <c r="S145" s="14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155"/>
      <c r="BB145" s="5"/>
      <c r="BC145" s="5"/>
      <c r="BD145" s="5"/>
      <c r="BE145" s="5">
        <v>10000</v>
      </c>
      <c r="BF145" s="5"/>
      <c r="BG145" s="5"/>
      <c r="BH145" s="5"/>
      <c r="BI145" s="5"/>
      <c r="BJ145" s="155"/>
      <c r="BK145" s="5"/>
      <c r="BL145" s="5"/>
      <c r="BM145" s="5"/>
      <c r="BN145" s="5"/>
      <c r="BO145" s="5"/>
      <c r="BP145" s="155"/>
      <c r="BQ145" s="5"/>
      <c r="BR145" s="5"/>
      <c r="BS145" s="5"/>
      <c r="BT145" s="5"/>
      <c r="BU145" s="5"/>
      <c r="BV145" s="5"/>
      <c r="BW145" s="5"/>
      <c r="BX145" s="5"/>
      <c r="BY145" s="155"/>
      <c r="BZ145" s="5"/>
      <c r="CA145" s="5"/>
      <c r="CB145" s="155"/>
      <c r="CC145" s="5"/>
      <c r="CD145" s="5"/>
      <c r="CE145" s="15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155"/>
      <c r="CR145" s="5"/>
      <c r="CS145" s="5"/>
      <c r="CT145" s="155"/>
      <c r="CU145" s="5"/>
      <c r="CV145" s="5"/>
      <c r="CW145" s="155"/>
      <c r="CX145" s="5"/>
      <c r="CY145" s="5"/>
      <c r="CZ145" s="155"/>
      <c r="DA145" s="5"/>
      <c r="DB145" s="5"/>
      <c r="DC145" s="5"/>
      <c r="DD145" s="5"/>
      <c r="DE145" s="5"/>
      <c r="DF145" s="5"/>
      <c r="DG145" s="5"/>
      <c r="DH145" s="5"/>
      <c r="DI145" s="155"/>
      <c r="DJ145" s="5"/>
      <c r="DK145" s="5"/>
      <c r="DL145" s="155"/>
      <c r="DM145" s="5"/>
      <c r="DN145" s="5"/>
      <c r="DO145" s="155"/>
      <c r="DP145" s="5"/>
      <c r="DQ145" s="5"/>
      <c r="DR145" s="5"/>
      <c r="DS145" s="5"/>
      <c r="DT145" s="5"/>
      <c r="DU145" s="155"/>
      <c r="DV145" s="5"/>
      <c r="DW145" s="5"/>
      <c r="DX145" s="5"/>
      <c r="DY145" s="5"/>
      <c r="DZ145" s="5"/>
      <c r="EA145" s="5"/>
      <c r="EB145" s="10"/>
      <c r="EC145" s="5"/>
      <c r="ED145" s="155"/>
      <c r="EE145" s="5"/>
      <c r="EF145" s="5"/>
      <c r="EG145" s="15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155"/>
      <c r="EW145" s="5"/>
      <c r="EX145" s="5"/>
      <c r="EY145" s="5"/>
      <c r="EZ145" s="5"/>
      <c r="FA145" s="5"/>
      <c r="FB145" s="155"/>
      <c r="FC145" s="5"/>
      <c r="FD145" s="5"/>
      <c r="FE145" s="5"/>
      <c r="FF145" s="5"/>
      <c r="FG145" s="5"/>
      <c r="FH145" s="155"/>
      <c r="FI145" s="5"/>
      <c r="FJ145" s="5"/>
      <c r="FK145" s="155"/>
      <c r="FL145" s="5"/>
      <c r="FM145" s="5"/>
      <c r="FN145" s="155"/>
      <c r="FO145" s="5"/>
      <c r="FP145" s="5"/>
      <c r="FQ145" s="155"/>
      <c r="FR145" s="5"/>
      <c r="FS145" s="5"/>
      <c r="FT145" s="155"/>
      <c r="FU145" s="5"/>
      <c r="FV145" s="5"/>
      <c r="FW145" s="5"/>
      <c r="FX145" s="5"/>
      <c r="FY145" s="5"/>
      <c r="FZ145" s="5"/>
      <c r="GA145" s="45"/>
      <c r="GB145" s="155" t="s">
        <v>1988</v>
      </c>
    </row>
    <row r="146" spans="1:184" ht="21" customHeight="1">
      <c r="A146" s="15">
        <v>126</v>
      </c>
      <c r="B146" s="56" t="s">
        <v>317</v>
      </c>
      <c r="C146" s="57" t="s">
        <v>1615</v>
      </c>
      <c r="D146" s="301" t="s">
        <v>85</v>
      </c>
      <c r="E146" s="44">
        <v>75</v>
      </c>
      <c r="F146" s="5"/>
      <c r="G146" s="5"/>
      <c r="H146" s="266">
        <f t="shared" si="15"/>
        <v>0</v>
      </c>
      <c r="I146" s="64">
        <f t="shared" si="16"/>
        <v>0</v>
      </c>
      <c r="J146" s="8">
        <f t="shared" si="17"/>
        <v>0</v>
      </c>
      <c r="K146" s="262">
        <f t="shared" si="18"/>
        <v>0</v>
      </c>
      <c r="L146" s="8">
        <f t="shared" si="19"/>
        <v>550</v>
      </c>
      <c r="M146" s="8">
        <f t="shared" si="20"/>
        <v>715</v>
      </c>
      <c r="N146" s="187">
        <f t="shared" si="21"/>
        <v>550</v>
      </c>
      <c r="O146" s="192">
        <f t="shared" si="22"/>
        <v>41250</v>
      </c>
      <c r="P146" s="70"/>
      <c r="Q146" s="70"/>
      <c r="R146" s="292"/>
      <c r="S146" s="14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155"/>
      <c r="BB146" s="5"/>
      <c r="BC146" s="5"/>
      <c r="BD146" s="5"/>
      <c r="BE146" s="5"/>
      <c r="BF146" s="5"/>
      <c r="BG146" s="5"/>
      <c r="BH146" s="5"/>
      <c r="BI146" s="5"/>
      <c r="BJ146" s="155"/>
      <c r="BK146" s="5"/>
      <c r="BL146" s="5"/>
      <c r="BM146" s="5"/>
      <c r="BN146" s="5"/>
      <c r="BO146" s="5"/>
      <c r="BP146" s="155"/>
      <c r="BQ146" s="5"/>
      <c r="BR146" s="5"/>
      <c r="BS146" s="5"/>
      <c r="BT146" s="5"/>
      <c r="BU146" s="5"/>
      <c r="BV146" s="5"/>
      <c r="BW146" s="5"/>
      <c r="BX146" s="5"/>
      <c r="BY146" s="155"/>
      <c r="BZ146" s="5"/>
      <c r="CA146" s="5"/>
      <c r="CB146" s="155"/>
      <c r="CC146" s="5"/>
      <c r="CD146" s="5"/>
      <c r="CE146" s="155"/>
      <c r="CF146" s="5"/>
      <c r="CG146" s="5"/>
      <c r="CH146" s="5"/>
      <c r="CI146" s="5"/>
      <c r="CJ146" s="5"/>
      <c r="CK146" s="5"/>
      <c r="CL146" s="5"/>
      <c r="CM146" s="5"/>
      <c r="CN146" s="5"/>
      <c r="CO146" s="5">
        <v>50</v>
      </c>
      <c r="CP146" s="5"/>
      <c r="CQ146" s="155"/>
      <c r="CR146" s="5"/>
      <c r="CS146" s="5"/>
      <c r="CT146" s="155"/>
      <c r="CU146" s="5"/>
      <c r="CV146" s="5"/>
      <c r="CW146" s="155"/>
      <c r="CX146" s="5">
        <v>500</v>
      </c>
      <c r="CY146" s="5"/>
      <c r="CZ146" s="155"/>
      <c r="DA146" s="5"/>
      <c r="DB146" s="5"/>
      <c r="DC146" s="5"/>
      <c r="DD146" s="5"/>
      <c r="DE146" s="5"/>
      <c r="DF146" s="5"/>
      <c r="DG146" s="5"/>
      <c r="DH146" s="5"/>
      <c r="DI146" s="155"/>
      <c r="DJ146" s="5"/>
      <c r="DK146" s="5"/>
      <c r="DL146" s="155"/>
      <c r="DM146" s="5"/>
      <c r="DN146" s="5"/>
      <c r="DO146" s="155"/>
      <c r="DP146" s="5"/>
      <c r="DQ146" s="5"/>
      <c r="DR146" s="5"/>
      <c r="DS146" s="5"/>
      <c r="DT146" s="5"/>
      <c r="DU146" s="155"/>
      <c r="DV146" s="5"/>
      <c r="DW146" s="5"/>
      <c r="DX146" s="5"/>
      <c r="DY146" s="5"/>
      <c r="DZ146" s="5"/>
      <c r="EA146" s="5"/>
      <c r="EB146" s="10"/>
      <c r="EC146" s="5"/>
      <c r="ED146" s="155"/>
      <c r="EE146" s="5"/>
      <c r="EF146" s="5"/>
      <c r="EG146" s="15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155"/>
      <c r="EW146" s="5"/>
      <c r="EX146" s="5"/>
      <c r="EY146" s="5"/>
      <c r="EZ146" s="5"/>
      <c r="FA146" s="5"/>
      <c r="FB146" s="155"/>
      <c r="FC146" s="5"/>
      <c r="FD146" s="5"/>
      <c r="FE146" s="5"/>
      <c r="FF146" s="5"/>
      <c r="FG146" s="5"/>
      <c r="FH146" s="155"/>
      <c r="FI146" s="5"/>
      <c r="FJ146" s="5"/>
      <c r="FK146" s="155"/>
      <c r="FL146" s="5"/>
      <c r="FM146" s="5"/>
      <c r="FN146" s="155"/>
      <c r="FO146" s="5"/>
      <c r="FP146" s="5"/>
      <c r="FQ146" s="155"/>
      <c r="FR146" s="5"/>
      <c r="FS146" s="5"/>
      <c r="FT146" s="155"/>
      <c r="FU146" s="5"/>
      <c r="FV146" s="5"/>
      <c r="FW146" s="5"/>
      <c r="FX146" s="5"/>
      <c r="FY146" s="5"/>
      <c r="FZ146" s="5"/>
      <c r="GA146" s="45"/>
      <c r="GB146" s="5"/>
    </row>
    <row r="147" spans="1:184" ht="21" customHeight="1">
      <c r="A147" s="15">
        <v>127</v>
      </c>
      <c r="B147" s="56" t="s">
        <v>299</v>
      </c>
      <c r="C147" s="57" t="s">
        <v>300</v>
      </c>
      <c r="D147" s="301" t="s">
        <v>85</v>
      </c>
      <c r="E147" s="42">
        <v>23.54</v>
      </c>
      <c r="F147" s="5"/>
      <c r="G147" s="5"/>
      <c r="H147" s="266">
        <f t="shared" si="15"/>
        <v>0</v>
      </c>
      <c r="I147" s="64">
        <f t="shared" si="16"/>
        <v>0</v>
      </c>
      <c r="J147" s="8">
        <f t="shared" si="17"/>
        <v>0</v>
      </c>
      <c r="K147" s="262">
        <f t="shared" si="18"/>
        <v>0</v>
      </c>
      <c r="L147" s="8">
        <f t="shared" si="19"/>
        <v>80</v>
      </c>
      <c r="M147" s="8">
        <f t="shared" si="20"/>
        <v>104</v>
      </c>
      <c r="N147" s="187">
        <f t="shared" si="21"/>
        <v>80</v>
      </c>
      <c r="O147" s="8">
        <f t="shared" si="22"/>
        <v>1883.1999999999998</v>
      </c>
      <c r="P147" s="14"/>
      <c r="Q147" s="14"/>
      <c r="R147" s="290"/>
      <c r="S147" s="14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155"/>
      <c r="BB147" s="5"/>
      <c r="BC147" s="5"/>
      <c r="BD147" s="5"/>
      <c r="BE147" s="5"/>
      <c r="BF147" s="5"/>
      <c r="BG147" s="5"/>
      <c r="BH147" s="5"/>
      <c r="BI147" s="5"/>
      <c r="BJ147" s="155"/>
      <c r="BK147" s="5"/>
      <c r="BL147" s="5"/>
      <c r="BM147" s="5"/>
      <c r="BN147" s="5"/>
      <c r="BO147" s="5"/>
      <c r="BP147" s="155"/>
      <c r="BQ147" s="5"/>
      <c r="BR147" s="5"/>
      <c r="BS147" s="5"/>
      <c r="BT147" s="5"/>
      <c r="BU147" s="5"/>
      <c r="BV147" s="5"/>
      <c r="BW147" s="5"/>
      <c r="BX147" s="5"/>
      <c r="BY147" s="155"/>
      <c r="BZ147" s="5">
        <v>80</v>
      </c>
      <c r="CA147" s="5"/>
      <c r="CB147" s="155"/>
      <c r="CC147" s="5"/>
      <c r="CD147" s="5"/>
      <c r="CE147" s="15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155"/>
      <c r="CR147" s="5"/>
      <c r="CS147" s="5"/>
      <c r="CT147" s="155"/>
      <c r="CU147" s="5"/>
      <c r="CV147" s="5"/>
      <c r="CW147" s="155"/>
      <c r="CX147" s="5"/>
      <c r="CY147" s="5"/>
      <c r="CZ147" s="155"/>
      <c r="DA147" s="5"/>
      <c r="DB147" s="5"/>
      <c r="DC147" s="5"/>
      <c r="DD147" s="5"/>
      <c r="DE147" s="5"/>
      <c r="DF147" s="5"/>
      <c r="DG147" s="5"/>
      <c r="DH147" s="5"/>
      <c r="DI147" s="155"/>
      <c r="DJ147" s="5"/>
      <c r="DK147" s="5"/>
      <c r="DL147" s="155"/>
      <c r="DM147" s="5"/>
      <c r="DN147" s="5"/>
      <c r="DO147" s="155"/>
      <c r="DP147" s="5"/>
      <c r="DQ147" s="5"/>
      <c r="DR147" s="5"/>
      <c r="DS147" s="5"/>
      <c r="DT147" s="5"/>
      <c r="DU147" s="155"/>
      <c r="DV147" s="5"/>
      <c r="DW147" s="5"/>
      <c r="DX147" s="5"/>
      <c r="DY147" s="5"/>
      <c r="DZ147" s="5"/>
      <c r="EA147" s="5"/>
      <c r="EB147" s="10"/>
      <c r="EC147" s="5"/>
      <c r="ED147" s="155"/>
      <c r="EE147" s="5"/>
      <c r="EF147" s="5"/>
      <c r="EG147" s="15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155"/>
      <c r="EW147" s="5"/>
      <c r="EX147" s="5"/>
      <c r="EY147" s="5"/>
      <c r="EZ147" s="5"/>
      <c r="FA147" s="5"/>
      <c r="FB147" s="155"/>
      <c r="FC147" s="5"/>
      <c r="FD147" s="5"/>
      <c r="FE147" s="5"/>
      <c r="FF147" s="5"/>
      <c r="FG147" s="5"/>
      <c r="FH147" s="155"/>
      <c r="FI147" s="5"/>
      <c r="FJ147" s="5"/>
      <c r="FK147" s="155"/>
      <c r="FL147" s="5"/>
      <c r="FM147" s="5"/>
      <c r="FN147" s="155"/>
      <c r="FO147" s="5"/>
      <c r="FP147" s="5"/>
      <c r="FQ147" s="155"/>
      <c r="FR147" s="5"/>
      <c r="FS147" s="5"/>
      <c r="FT147" s="155"/>
      <c r="FU147" s="5"/>
      <c r="FV147" s="5"/>
      <c r="FW147" s="5"/>
      <c r="FX147" s="5"/>
      <c r="FY147" s="5"/>
      <c r="FZ147" s="5"/>
      <c r="GA147" s="45"/>
      <c r="GB147" s="5"/>
    </row>
    <row r="148" spans="1:184" ht="21" customHeight="1">
      <c r="A148" s="15">
        <v>128</v>
      </c>
      <c r="B148" s="206" t="s">
        <v>301</v>
      </c>
      <c r="C148" s="57" t="s">
        <v>302</v>
      </c>
      <c r="D148" s="301" t="s">
        <v>85</v>
      </c>
      <c r="E148" s="42">
        <v>1926</v>
      </c>
      <c r="F148" s="5">
        <v>1</v>
      </c>
      <c r="G148" s="5"/>
      <c r="H148" s="266">
        <f t="shared" si="15"/>
        <v>1</v>
      </c>
      <c r="I148" s="64">
        <f t="shared" si="16"/>
        <v>0</v>
      </c>
      <c r="J148" s="8">
        <f t="shared" si="17"/>
        <v>0</v>
      </c>
      <c r="K148" s="262">
        <f t="shared" si="18"/>
        <v>0</v>
      </c>
      <c r="L148" s="8">
        <f t="shared" si="19"/>
        <v>1</v>
      </c>
      <c r="M148" s="8">
        <f t="shared" si="20"/>
        <v>1.3</v>
      </c>
      <c r="N148" s="187">
        <f t="shared" si="21"/>
        <v>0</v>
      </c>
      <c r="O148" s="8">
        <f t="shared" si="22"/>
        <v>0</v>
      </c>
      <c r="P148" s="14"/>
      <c r="Q148" s="14"/>
      <c r="R148" s="290"/>
      <c r="S148" s="14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155"/>
      <c r="BB148" s="5"/>
      <c r="BC148" s="5"/>
      <c r="BD148" s="5"/>
      <c r="BE148" s="5"/>
      <c r="BF148" s="5"/>
      <c r="BG148" s="5"/>
      <c r="BH148" s="5"/>
      <c r="BI148" s="5"/>
      <c r="BJ148" s="155"/>
      <c r="BK148" s="5"/>
      <c r="BL148" s="5"/>
      <c r="BM148" s="5"/>
      <c r="BN148" s="5"/>
      <c r="BO148" s="5"/>
      <c r="BP148" s="155"/>
      <c r="BQ148" s="5"/>
      <c r="BR148" s="5"/>
      <c r="BS148" s="5"/>
      <c r="BT148" s="5"/>
      <c r="BU148" s="5"/>
      <c r="BV148" s="5"/>
      <c r="BW148" s="5"/>
      <c r="BX148" s="5"/>
      <c r="BY148" s="155"/>
      <c r="BZ148" s="5"/>
      <c r="CA148" s="5"/>
      <c r="CB148" s="155"/>
      <c r="CC148" s="5"/>
      <c r="CD148" s="5"/>
      <c r="CE148" s="15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155"/>
      <c r="CR148" s="5"/>
      <c r="CS148" s="5"/>
      <c r="CT148" s="155"/>
      <c r="CU148" s="5"/>
      <c r="CV148" s="5"/>
      <c r="CW148" s="155"/>
      <c r="CX148" s="5"/>
      <c r="CY148" s="5"/>
      <c r="CZ148" s="155"/>
      <c r="DA148" s="5"/>
      <c r="DB148" s="5"/>
      <c r="DC148" s="5"/>
      <c r="DD148" s="5"/>
      <c r="DE148" s="5"/>
      <c r="DF148" s="5"/>
      <c r="DG148" s="5"/>
      <c r="DH148" s="5"/>
      <c r="DI148" s="155"/>
      <c r="DJ148" s="5">
        <v>1</v>
      </c>
      <c r="DK148" s="5"/>
      <c r="DL148" s="155"/>
      <c r="DM148" s="5"/>
      <c r="DN148" s="5"/>
      <c r="DO148" s="155"/>
      <c r="DP148" s="5"/>
      <c r="DQ148" s="5"/>
      <c r="DR148" s="5"/>
      <c r="DS148" s="5"/>
      <c r="DT148" s="5"/>
      <c r="DU148" s="155"/>
      <c r="DV148" s="5"/>
      <c r="DW148" s="5"/>
      <c r="DX148" s="5"/>
      <c r="DY148" s="5"/>
      <c r="DZ148" s="5"/>
      <c r="EA148" s="5"/>
      <c r="EB148" s="10"/>
      <c r="EC148" s="5"/>
      <c r="ED148" s="155"/>
      <c r="EE148" s="5"/>
      <c r="EF148" s="5"/>
      <c r="EG148" s="15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155"/>
      <c r="EW148" s="5"/>
      <c r="EX148" s="5"/>
      <c r="EY148" s="5"/>
      <c r="EZ148" s="5"/>
      <c r="FA148" s="5"/>
      <c r="FB148" s="155"/>
      <c r="FC148" s="5"/>
      <c r="FD148" s="5"/>
      <c r="FE148" s="5"/>
      <c r="FF148" s="5"/>
      <c r="FG148" s="5"/>
      <c r="FH148" s="155"/>
      <c r="FI148" s="5"/>
      <c r="FJ148" s="5"/>
      <c r="FK148" s="155"/>
      <c r="FL148" s="5"/>
      <c r="FM148" s="5"/>
      <c r="FN148" s="155"/>
      <c r="FO148" s="5"/>
      <c r="FP148" s="5"/>
      <c r="FQ148" s="155"/>
      <c r="FR148" s="5"/>
      <c r="FS148" s="5"/>
      <c r="FT148" s="155"/>
      <c r="FU148" s="5"/>
      <c r="FV148" s="5"/>
      <c r="FW148" s="5"/>
      <c r="FX148" s="5"/>
      <c r="FY148" s="5"/>
      <c r="FZ148" s="5"/>
      <c r="GA148" s="45"/>
      <c r="GB148" s="5"/>
    </row>
    <row r="149" spans="1:184" ht="21" customHeight="1">
      <c r="A149" s="15">
        <v>129</v>
      </c>
      <c r="B149" s="56" t="s">
        <v>309</v>
      </c>
      <c r="C149" s="57" t="s">
        <v>1420</v>
      </c>
      <c r="D149" s="301" t="s">
        <v>85</v>
      </c>
      <c r="E149" s="42">
        <v>693.36</v>
      </c>
      <c r="F149" s="5">
        <v>625</v>
      </c>
      <c r="G149" s="5"/>
      <c r="H149" s="266">
        <f t="shared" si="15"/>
        <v>625</v>
      </c>
      <c r="I149" s="64">
        <f t="shared" si="16"/>
        <v>0</v>
      </c>
      <c r="J149" s="8">
        <f t="shared" si="17"/>
        <v>0</v>
      </c>
      <c r="K149" s="262">
        <f t="shared" si="18"/>
        <v>0</v>
      </c>
      <c r="L149" s="8">
        <f t="shared" si="19"/>
        <v>0</v>
      </c>
      <c r="M149" s="8">
        <f t="shared" si="20"/>
        <v>0</v>
      </c>
      <c r="N149" s="187"/>
      <c r="O149" s="8">
        <f t="shared" si="22"/>
        <v>0</v>
      </c>
      <c r="P149" s="14"/>
      <c r="Q149" s="14"/>
      <c r="R149" s="290"/>
      <c r="S149" s="14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155"/>
      <c r="BB149" s="5"/>
      <c r="BC149" s="5"/>
      <c r="BD149" s="5"/>
      <c r="BE149" s="5"/>
      <c r="BF149" s="5"/>
      <c r="BG149" s="5"/>
      <c r="BH149" s="5"/>
      <c r="BI149" s="5"/>
      <c r="BJ149" s="155"/>
      <c r="BK149" s="5"/>
      <c r="BL149" s="5"/>
      <c r="BM149" s="5"/>
      <c r="BN149" s="5"/>
      <c r="BO149" s="5"/>
      <c r="BP149" s="155"/>
      <c r="BQ149" s="5"/>
      <c r="BR149" s="5"/>
      <c r="BS149" s="5"/>
      <c r="BT149" s="5"/>
      <c r="BU149" s="5"/>
      <c r="BV149" s="5"/>
      <c r="BW149" s="5"/>
      <c r="BX149" s="5"/>
      <c r="BY149" s="155"/>
      <c r="BZ149" s="5"/>
      <c r="CA149" s="5"/>
      <c r="CB149" s="155"/>
      <c r="CC149" s="5"/>
      <c r="CD149" s="5"/>
      <c r="CE149" s="15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155"/>
      <c r="CR149" s="5"/>
      <c r="CS149" s="5"/>
      <c r="CT149" s="155"/>
      <c r="CU149" s="5"/>
      <c r="CV149" s="5"/>
      <c r="CW149" s="155"/>
      <c r="CX149" s="5"/>
      <c r="CY149" s="5"/>
      <c r="CZ149" s="155"/>
      <c r="DA149" s="5"/>
      <c r="DB149" s="5"/>
      <c r="DC149" s="5"/>
      <c r="DD149" s="5"/>
      <c r="DE149" s="5"/>
      <c r="DF149" s="5"/>
      <c r="DG149" s="5"/>
      <c r="DH149" s="5"/>
      <c r="DI149" s="155"/>
      <c r="DJ149" s="5"/>
      <c r="DK149" s="5"/>
      <c r="DL149" s="155"/>
      <c r="DM149" s="5"/>
      <c r="DN149" s="5"/>
      <c r="DO149" s="155"/>
      <c r="DP149" s="5"/>
      <c r="DQ149" s="5"/>
      <c r="DR149" s="5"/>
      <c r="DS149" s="5"/>
      <c r="DT149" s="5"/>
      <c r="DU149" s="155"/>
      <c r="DV149" s="5"/>
      <c r="DW149" s="5"/>
      <c r="DX149" s="5"/>
      <c r="DY149" s="5"/>
      <c r="DZ149" s="5"/>
      <c r="EA149" s="5"/>
      <c r="EB149" s="10"/>
      <c r="EC149" s="5"/>
      <c r="ED149" s="155"/>
      <c r="EE149" s="5"/>
      <c r="EF149" s="5"/>
      <c r="EG149" s="15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155"/>
      <c r="EW149" s="5"/>
      <c r="EX149" s="5"/>
      <c r="EY149" s="5"/>
      <c r="EZ149" s="5"/>
      <c r="FA149" s="5"/>
      <c r="FB149" s="155"/>
      <c r="FC149" s="5"/>
      <c r="FD149" s="5"/>
      <c r="FE149" s="5"/>
      <c r="FF149" s="5"/>
      <c r="FG149" s="5"/>
      <c r="FH149" s="155"/>
      <c r="FI149" s="5"/>
      <c r="FJ149" s="5"/>
      <c r="FK149" s="155"/>
      <c r="FL149" s="5"/>
      <c r="FM149" s="5"/>
      <c r="FN149" s="155"/>
      <c r="FO149" s="5"/>
      <c r="FP149" s="5"/>
      <c r="FQ149" s="155"/>
      <c r="FR149" s="5"/>
      <c r="FS149" s="5"/>
      <c r="FT149" s="155"/>
      <c r="FU149" s="5"/>
      <c r="FV149" s="5"/>
      <c r="FW149" s="5"/>
      <c r="FX149" s="5"/>
      <c r="FY149" s="5"/>
      <c r="FZ149" s="5"/>
      <c r="GA149" s="45"/>
      <c r="GB149" s="5"/>
    </row>
    <row r="150" spans="1:184" ht="21" customHeight="1">
      <c r="A150" s="15">
        <v>130</v>
      </c>
      <c r="B150" s="206" t="s">
        <v>303</v>
      </c>
      <c r="C150" s="57" t="s">
        <v>304</v>
      </c>
      <c r="D150" s="301" t="s">
        <v>143</v>
      </c>
      <c r="E150" s="42">
        <v>1</v>
      </c>
      <c r="F150" s="5">
        <v>3000</v>
      </c>
      <c r="G150" s="5"/>
      <c r="H150" s="266">
        <f aca="true" t="shared" si="23" ref="H150:H224">F150+G150</f>
        <v>3000</v>
      </c>
      <c r="I150" s="64">
        <f t="shared" si="16"/>
        <v>0</v>
      </c>
      <c r="J150" s="8">
        <f t="shared" si="17"/>
        <v>482</v>
      </c>
      <c r="K150" s="262">
        <f t="shared" si="18"/>
        <v>482</v>
      </c>
      <c r="L150" s="8">
        <f t="shared" si="19"/>
        <v>50</v>
      </c>
      <c r="M150" s="8">
        <f t="shared" si="20"/>
        <v>65</v>
      </c>
      <c r="N150" s="187"/>
      <c r="O150" s="8">
        <f t="shared" si="22"/>
        <v>0</v>
      </c>
      <c r="P150" s="14"/>
      <c r="Q150" s="14"/>
      <c r="R150" s="290"/>
      <c r="S150" s="14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155"/>
      <c r="BB150" s="5"/>
      <c r="BC150" s="5"/>
      <c r="BD150" s="5"/>
      <c r="BE150" s="5"/>
      <c r="BF150" s="5"/>
      <c r="BG150" s="5"/>
      <c r="BH150" s="5"/>
      <c r="BI150" s="5"/>
      <c r="BJ150" s="155"/>
      <c r="BK150" s="5"/>
      <c r="BL150" s="5"/>
      <c r="BM150" s="5"/>
      <c r="BN150" s="5"/>
      <c r="BO150" s="5"/>
      <c r="BP150" s="155"/>
      <c r="BQ150" s="5"/>
      <c r="BR150" s="5"/>
      <c r="BS150" s="5"/>
      <c r="BT150" s="5"/>
      <c r="BU150" s="5"/>
      <c r="BV150" s="5"/>
      <c r="BW150" s="5"/>
      <c r="BX150" s="5"/>
      <c r="BY150" s="155"/>
      <c r="BZ150" s="5"/>
      <c r="CA150" s="5"/>
      <c r="CB150" s="155"/>
      <c r="CC150" s="5"/>
      <c r="CD150" s="5"/>
      <c r="CE150" s="15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155"/>
      <c r="CR150" s="5"/>
      <c r="CS150" s="5"/>
      <c r="CT150" s="155"/>
      <c r="CU150" s="5"/>
      <c r="CV150" s="5"/>
      <c r="CW150" s="155">
        <v>482</v>
      </c>
      <c r="CX150" s="5">
        <v>50</v>
      </c>
      <c r="CY150" s="5"/>
      <c r="CZ150" s="155"/>
      <c r="DA150" s="5"/>
      <c r="DB150" s="5"/>
      <c r="DC150" s="5"/>
      <c r="DD150" s="5"/>
      <c r="DE150" s="5"/>
      <c r="DF150" s="5"/>
      <c r="DG150" s="5"/>
      <c r="DH150" s="5"/>
      <c r="DI150" s="155"/>
      <c r="DJ150" s="5"/>
      <c r="DK150" s="5"/>
      <c r="DL150" s="155"/>
      <c r="DM150" s="5"/>
      <c r="DN150" s="5"/>
      <c r="DO150" s="155"/>
      <c r="DP150" s="5"/>
      <c r="DQ150" s="5"/>
      <c r="DR150" s="5"/>
      <c r="DS150" s="5"/>
      <c r="DT150" s="5"/>
      <c r="DU150" s="155"/>
      <c r="DV150" s="5"/>
      <c r="DW150" s="5"/>
      <c r="DX150" s="5"/>
      <c r="DY150" s="5"/>
      <c r="DZ150" s="5"/>
      <c r="EA150" s="5"/>
      <c r="EB150" s="10"/>
      <c r="EC150" s="5"/>
      <c r="ED150" s="155"/>
      <c r="EE150" s="5"/>
      <c r="EF150" s="5"/>
      <c r="EG150" s="15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155"/>
      <c r="EW150" s="5"/>
      <c r="EX150" s="5"/>
      <c r="EY150" s="5"/>
      <c r="EZ150" s="5"/>
      <c r="FA150" s="5"/>
      <c r="FB150" s="155"/>
      <c r="FC150" s="5"/>
      <c r="FD150" s="5"/>
      <c r="FE150" s="5"/>
      <c r="FF150" s="5"/>
      <c r="FG150" s="5"/>
      <c r="FH150" s="155"/>
      <c r="FI150" s="5"/>
      <c r="FJ150" s="5"/>
      <c r="FK150" s="155"/>
      <c r="FL150" s="5"/>
      <c r="FM150" s="5"/>
      <c r="FN150" s="155"/>
      <c r="FO150" s="5"/>
      <c r="FP150" s="5"/>
      <c r="FQ150" s="155"/>
      <c r="FR150" s="5"/>
      <c r="FS150" s="5"/>
      <c r="FT150" s="155"/>
      <c r="FU150" s="5"/>
      <c r="FV150" s="5"/>
      <c r="FW150" s="5"/>
      <c r="FX150" s="5"/>
      <c r="FY150" s="5"/>
      <c r="FZ150" s="5"/>
      <c r="GA150" s="45"/>
      <c r="GB150" s="5"/>
    </row>
    <row r="151" spans="1:184" ht="20.25" customHeight="1">
      <c r="A151" s="15">
        <v>131</v>
      </c>
      <c r="B151" s="56" t="s">
        <v>305</v>
      </c>
      <c r="C151" s="57" t="s">
        <v>306</v>
      </c>
      <c r="D151" s="301" t="s">
        <v>85</v>
      </c>
      <c r="E151" s="42">
        <v>1540.8</v>
      </c>
      <c r="F151" s="5"/>
      <c r="G151" s="5"/>
      <c r="H151" s="266">
        <f t="shared" si="23"/>
        <v>0</v>
      </c>
      <c r="I151" s="64">
        <f t="shared" si="16"/>
        <v>0</v>
      </c>
      <c r="J151" s="8">
        <f t="shared" si="17"/>
        <v>0</v>
      </c>
      <c r="K151" s="262">
        <f t="shared" si="18"/>
        <v>0</v>
      </c>
      <c r="L151" s="8">
        <f t="shared" si="19"/>
        <v>0</v>
      </c>
      <c r="M151" s="8">
        <f t="shared" si="20"/>
        <v>0</v>
      </c>
      <c r="N151" s="187">
        <f t="shared" si="21"/>
        <v>0</v>
      </c>
      <c r="O151" s="8">
        <f t="shared" si="22"/>
        <v>0</v>
      </c>
      <c r="P151" s="14"/>
      <c r="Q151" s="14"/>
      <c r="R151" s="290"/>
      <c r="S151" s="14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155"/>
      <c r="BB151" s="5"/>
      <c r="BC151" s="5"/>
      <c r="BD151" s="5"/>
      <c r="BE151" s="5"/>
      <c r="BF151" s="5"/>
      <c r="BG151" s="5"/>
      <c r="BH151" s="5"/>
      <c r="BI151" s="5"/>
      <c r="BJ151" s="155"/>
      <c r="BK151" s="5"/>
      <c r="BL151" s="5"/>
      <c r="BM151" s="5"/>
      <c r="BN151" s="5"/>
      <c r="BO151" s="5"/>
      <c r="BP151" s="155"/>
      <c r="BQ151" s="5"/>
      <c r="BR151" s="5"/>
      <c r="BS151" s="5"/>
      <c r="BT151" s="5"/>
      <c r="BU151" s="5"/>
      <c r="BV151" s="5"/>
      <c r="BW151" s="5"/>
      <c r="BX151" s="5"/>
      <c r="BY151" s="155"/>
      <c r="BZ151" s="5"/>
      <c r="CA151" s="5"/>
      <c r="CB151" s="155"/>
      <c r="CC151" s="5"/>
      <c r="CD151" s="5"/>
      <c r="CE151" s="15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155"/>
      <c r="CR151" s="5"/>
      <c r="CS151" s="5"/>
      <c r="CT151" s="155"/>
      <c r="CU151" s="5"/>
      <c r="CV151" s="5"/>
      <c r="CW151" s="155"/>
      <c r="CX151" s="5"/>
      <c r="CY151" s="5"/>
      <c r="CZ151" s="155"/>
      <c r="DA151" s="5"/>
      <c r="DB151" s="5"/>
      <c r="DC151" s="5"/>
      <c r="DD151" s="5"/>
      <c r="DE151" s="5"/>
      <c r="DF151" s="5"/>
      <c r="DG151" s="5"/>
      <c r="DH151" s="5"/>
      <c r="DI151" s="155"/>
      <c r="DJ151" s="5"/>
      <c r="DK151" s="5"/>
      <c r="DL151" s="155"/>
      <c r="DM151" s="5"/>
      <c r="DN151" s="5"/>
      <c r="DO151" s="155"/>
      <c r="DP151" s="5"/>
      <c r="DQ151" s="5"/>
      <c r="DR151" s="5"/>
      <c r="DS151" s="5"/>
      <c r="DT151" s="5"/>
      <c r="DU151" s="155"/>
      <c r="DV151" s="5"/>
      <c r="DW151" s="5"/>
      <c r="DX151" s="5"/>
      <c r="DY151" s="5"/>
      <c r="DZ151" s="5"/>
      <c r="EA151" s="5"/>
      <c r="EB151" s="10"/>
      <c r="EC151" s="5"/>
      <c r="ED151" s="155"/>
      <c r="EE151" s="5"/>
      <c r="EF151" s="5"/>
      <c r="EG151" s="15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155"/>
      <c r="EW151" s="5"/>
      <c r="EX151" s="5"/>
      <c r="EY151" s="5"/>
      <c r="EZ151" s="5"/>
      <c r="FA151" s="5"/>
      <c r="FB151" s="155"/>
      <c r="FC151" s="5"/>
      <c r="FD151" s="5"/>
      <c r="FE151" s="5"/>
      <c r="FF151" s="5"/>
      <c r="FG151" s="5"/>
      <c r="FH151" s="155"/>
      <c r="FI151" s="5"/>
      <c r="FJ151" s="5"/>
      <c r="FK151" s="155"/>
      <c r="FL151" s="5"/>
      <c r="FM151" s="5"/>
      <c r="FN151" s="155"/>
      <c r="FO151" s="5"/>
      <c r="FP151" s="5"/>
      <c r="FQ151" s="155"/>
      <c r="FR151" s="5"/>
      <c r="FS151" s="5"/>
      <c r="FT151" s="155"/>
      <c r="FU151" s="5"/>
      <c r="FV151" s="5"/>
      <c r="FW151" s="5"/>
      <c r="FX151" s="5"/>
      <c r="FY151" s="5"/>
      <c r="FZ151" s="5"/>
      <c r="GA151" s="45"/>
      <c r="GB151" s="5"/>
    </row>
    <row r="152" spans="1:184" ht="21" customHeight="1">
      <c r="A152" s="15">
        <v>132</v>
      </c>
      <c r="B152" s="206" t="s">
        <v>307</v>
      </c>
      <c r="C152" s="57" t="s">
        <v>308</v>
      </c>
      <c r="D152" s="301" t="s">
        <v>85</v>
      </c>
      <c r="E152" s="42">
        <v>3500</v>
      </c>
      <c r="F152" s="5">
        <v>47</v>
      </c>
      <c r="G152" s="5"/>
      <c r="H152" s="266">
        <f t="shared" si="23"/>
        <v>47</v>
      </c>
      <c r="I152" s="64">
        <f t="shared" si="16"/>
        <v>0</v>
      </c>
      <c r="J152" s="8">
        <f t="shared" si="17"/>
        <v>6.07</v>
      </c>
      <c r="K152" s="262">
        <f t="shared" si="18"/>
        <v>6.07</v>
      </c>
      <c r="L152" s="8">
        <f t="shared" si="19"/>
        <v>14</v>
      </c>
      <c r="M152" s="8">
        <f t="shared" si="20"/>
        <v>18.2</v>
      </c>
      <c r="N152" s="187"/>
      <c r="O152" s="8">
        <f t="shared" si="22"/>
        <v>0</v>
      </c>
      <c r="P152" s="79"/>
      <c r="Q152" s="79"/>
      <c r="R152" s="296"/>
      <c r="S152" s="14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155"/>
      <c r="BB152" s="5"/>
      <c r="BC152" s="5"/>
      <c r="BD152" s="5"/>
      <c r="BE152" s="5"/>
      <c r="BF152" s="5"/>
      <c r="BG152" s="5"/>
      <c r="BH152" s="5"/>
      <c r="BI152" s="5"/>
      <c r="BJ152" s="155"/>
      <c r="BK152" s="5"/>
      <c r="BL152" s="5"/>
      <c r="BM152" s="5"/>
      <c r="BN152" s="5"/>
      <c r="BO152" s="5"/>
      <c r="BP152" s="155"/>
      <c r="BQ152" s="5"/>
      <c r="BR152" s="5"/>
      <c r="BS152" s="5"/>
      <c r="BT152" s="5"/>
      <c r="BU152" s="5"/>
      <c r="BV152" s="5"/>
      <c r="BW152" s="5"/>
      <c r="BX152" s="5"/>
      <c r="BY152" s="155"/>
      <c r="BZ152" s="5"/>
      <c r="CA152" s="5"/>
      <c r="CB152" s="155"/>
      <c r="CC152" s="5"/>
      <c r="CD152" s="5"/>
      <c r="CE152" s="155">
        <f>2+0.47</f>
        <v>2.4699999999999998</v>
      </c>
      <c r="CF152" s="5">
        <v>2</v>
      </c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155"/>
      <c r="CR152" s="5"/>
      <c r="CS152" s="5"/>
      <c r="CT152" s="155"/>
      <c r="CU152" s="5"/>
      <c r="CV152" s="5"/>
      <c r="CW152" s="155">
        <v>0.9</v>
      </c>
      <c r="CX152" s="5">
        <v>1</v>
      </c>
      <c r="CY152" s="5"/>
      <c r="CZ152" s="155"/>
      <c r="DA152" s="5"/>
      <c r="DB152" s="5"/>
      <c r="DC152" s="5"/>
      <c r="DD152" s="5"/>
      <c r="DE152" s="5"/>
      <c r="DF152" s="5"/>
      <c r="DG152" s="5"/>
      <c r="DH152" s="5"/>
      <c r="DI152" s="155"/>
      <c r="DJ152" s="5"/>
      <c r="DK152" s="5"/>
      <c r="DL152" s="155"/>
      <c r="DM152" s="5"/>
      <c r="DN152" s="5"/>
      <c r="DO152" s="155"/>
      <c r="DP152" s="5"/>
      <c r="DQ152" s="5"/>
      <c r="DR152" s="5"/>
      <c r="DS152" s="5"/>
      <c r="DT152" s="5"/>
      <c r="DU152" s="155"/>
      <c r="DV152" s="5"/>
      <c r="DW152" s="5"/>
      <c r="DX152" s="5"/>
      <c r="DY152" s="5"/>
      <c r="DZ152" s="5"/>
      <c r="EA152" s="5"/>
      <c r="EB152" s="10"/>
      <c r="EC152" s="5"/>
      <c r="ED152" s="155"/>
      <c r="EE152" s="5"/>
      <c r="EF152" s="5"/>
      <c r="EG152" s="15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155"/>
      <c r="EW152" s="5"/>
      <c r="EX152" s="5"/>
      <c r="EY152" s="5"/>
      <c r="EZ152" s="5"/>
      <c r="FA152" s="5"/>
      <c r="FB152" s="155"/>
      <c r="FC152" s="5"/>
      <c r="FD152" s="5"/>
      <c r="FE152" s="5"/>
      <c r="FF152" s="5"/>
      <c r="FG152" s="5"/>
      <c r="FH152" s="155">
        <v>0.97</v>
      </c>
      <c r="FI152" s="5">
        <v>4</v>
      </c>
      <c r="FJ152" s="5"/>
      <c r="FK152" s="155"/>
      <c r="FL152" s="5"/>
      <c r="FM152" s="5"/>
      <c r="FN152" s="155"/>
      <c r="FO152" s="5"/>
      <c r="FP152" s="5"/>
      <c r="FQ152" s="155">
        <v>1.73</v>
      </c>
      <c r="FR152" s="5">
        <v>7</v>
      </c>
      <c r="FS152" s="5"/>
      <c r="FT152" s="155"/>
      <c r="FU152" s="5"/>
      <c r="FV152" s="5"/>
      <c r="FW152" s="5"/>
      <c r="FX152" s="5"/>
      <c r="FY152" s="5"/>
      <c r="FZ152" s="5"/>
      <c r="GA152" s="45"/>
      <c r="GB152" s="5"/>
    </row>
    <row r="153" spans="1:184" ht="21" customHeight="1">
      <c r="A153" s="15"/>
      <c r="B153" s="206"/>
      <c r="C153" s="283" t="s">
        <v>2037</v>
      </c>
      <c r="D153" s="301"/>
      <c r="E153" s="42"/>
      <c r="F153" s="5"/>
      <c r="G153" s="5"/>
      <c r="H153" s="266"/>
      <c r="I153" s="64">
        <f t="shared" si="16"/>
        <v>0</v>
      </c>
      <c r="J153" s="8">
        <f t="shared" si="17"/>
        <v>0</v>
      </c>
      <c r="K153" s="262">
        <f t="shared" si="18"/>
        <v>0</v>
      </c>
      <c r="L153" s="8">
        <f t="shared" si="19"/>
        <v>0</v>
      </c>
      <c r="M153" s="8">
        <f t="shared" si="20"/>
        <v>0</v>
      </c>
      <c r="N153" s="187">
        <f t="shared" si="21"/>
        <v>0</v>
      </c>
      <c r="O153" s="8">
        <f t="shared" si="22"/>
        <v>0</v>
      </c>
      <c r="P153" s="79"/>
      <c r="Q153" s="79"/>
      <c r="R153" s="296"/>
      <c r="S153" s="14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155"/>
      <c r="BB153" s="5"/>
      <c r="BC153" s="5"/>
      <c r="BD153" s="5"/>
      <c r="BE153" s="5"/>
      <c r="BF153" s="5"/>
      <c r="BG153" s="5"/>
      <c r="BH153" s="5"/>
      <c r="BI153" s="5"/>
      <c r="BJ153" s="155"/>
      <c r="BK153" s="5"/>
      <c r="BL153" s="5"/>
      <c r="BM153" s="5"/>
      <c r="BN153" s="5"/>
      <c r="BO153" s="5"/>
      <c r="BP153" s="155"/>
      <c r="BQ153" s="5"/>
      <c r="BR153" s="5"/>
      <c r="BS153" s="5"/>
      <c r="BT153" s="5"/>
      <c r="BU153" s="5"/>
      <c r="BV153" s="5"/>
      <c r="BW153" s="5"/>
      <c r="BX153" s="5"/>
      <c r="BY153" s="155"/>
      <c r="BZ153" s="5"/>
      <c r="CA153" s="5"/>
      <c r="CB153" s="155"/>
      <c r="CC153" s="5"/>
      <c r="CD153" s="5"/>
      <c r="CE153" s="15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155"/>
      <c r="CR153" s="5"/>
      <c r="CS153" s="5"/>
      <c r="CT153" s="155"/>
      <c r="CU153" s="5"/>
      <c r="CV153" s="5"/>
      <c r="CW153" s="155"/>
      <c r="CX153" s="5"/>
      <c r="CY153" s="5"/>
      <c r="CZ153" s="155"/>
      <c r="DA153" s="5"/>
      <c r="DB153" s="5"/>
      <c r="DC153" s="5"/>
      <c r="DD153" s="5"/>
      <c r="DE153" s="5"/>
      <c r="DF153" s="5"/>
      <c r="DG153" s="5"/>
      <c r="DH153" s="5"/>
      <c r="DI153" s="155"/>
      <c r="DJ153" s="5"/>
      <c r="DK153" s="5"/>
      <c r="DL153" s="155"/>
      <c r="DM153" s="5"/>
      <c r="DN153" s="5"/>
      <c r="DO153" s="155"/>
      <c r="DP153" s="5"/>
      <c r="DQ153" s="5"/>
      <c r="DR153" s="5"/>
      <c r="DS153" s="5"/>
      <c r="DT153" s="5"/>
      <c r="DU153" s="155"/>
      <c r="DV153" s="5"/>
      <c r="DW153" s="5"/>
      <c r="DX153" s="5"/>
      <c r="DY153" s="5"/>
      <c r="DZ153" s="5"/>
      <c r="EA153" s="5"/>
      <c r="EB153" s="10"/>
      <c r="EC153" s="5"/>
      <c r="ED153" s="155"/>
      <c r="EE153" s="5"/>
      <c r="EF153" s="5"/>
      <c r="EG153" s="15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155"/>
      <c r="EW153" s="5"/>
      <c r="EX153" s="5"/>
      <c r="EY153" s="5"/>
      <c r="EZ153" s="5"/>
      <c r="FA153" s="5"/>
      <c r="FB153" s="155"/>
      <c r="FC153" s="5"/>
      <c r="FD153" s="5"/>
      <c r="FE153" s="5"/>
      <c r="FF153" s="5"/>
      <c r="FG153" s="5"/>
      <c r="FH153" s="155"/>
      <c r="FI153" s="5"/>
      <c r="FJ153" s="5"/>
      <c r="FK153" s="155"/>
      <c r="FL153" s="5"/>
      <c r="FM153" s="5"/>
      <c r="FN153" s="155"/>
      <c r="FO153" s="5"/>
      <c r="FP153" s="5"/>
      <c r="FQ153" s="155"/>
      <c r="FR153" s="5"/>
      <c r="FS153" s="5"/>
      <c r="FT153" s="155"/>
      <c r="FU153" s="5"/>
      <c r="FV153" s="5"/>
      <c r="FW153" s="5"/>
      <c r="FX153" s="5"/>
      <c r="FY153" s="5"/>
      <c r="FZ153" s="5"/>
      <c r="GA153" s="45"/>
      <c r="GB153" s="5"/>
    </row>
    <row r="154" spans="1:184" ht="21" customHeight="1">
      <c r="A154" s="15">
        <v>133</v>
      </c>
      <c r="B154" s="206" t="s">
        <v>309</v>
      </c>
      <c r="C154" s="299" t="s">
        <v>310</v>
      </c>
      <c r="D154" s="301" t="s">
        <v>85</v>
      </c>
      <c r="E154" s="42">
        <v>693.36</v>
      </c>
      <c r="F154" s="5">
        <v>2400</v>
      </c>
      <c r="G154" s="5"/>
      <c r="H154" s="266">
        <f t="shared" si="23"/>
        <v>2400</v>
      </c>
      <c r="I154" s="64">
        <f t="shared" si="16"/>
        <v>0</v>
      </c>
      <c r="J154" s="8">
        <f t="shared" si="17"/>
        <v>314</v>
      </c>
      <c r="K154" s="262">
        <f t="shared" si="18"/>
        <v>314</v>
      </c>
      <c r="L154" s="8">
        <f t="shared" si="19"/>
        <v>3182</v>
      </c>
      <c r="M154" s="8">
        <f t="shared" si="20"/>
        <v>4136.6</v>
      </c>
      <c r="N154" s="319">
        <v>100</v>
      </c>
      <c r="O154" s="8">
        <f t="shared" si="22"/>
        <v>69336</v>
      </c>
      <c r="P154" s="80"/>
      <c r="Q154" s="80"/>
      <c r="R154" s="297">
        <v>2</v>
      </c>
      <c r="S154" s="14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155"/>
      <c r="BB154" s="5"/>
      <c r="BC154" s="5"/>
      <c r="BD154" s="5"/>
      <c r="BE154" s="5"/>
      <c r="BF154" s="5"/>
      <c r="BG154" s="5"/>
      <c r="BH154" s="5"/>
      <c r="BI154" s="5"/>
      <c r="BJ154" s="155"/>
      <c r="BK154" s="5"/>
      <c r="BL154" s="5"/>
      <c r="BM154" s="5"/>
      <c r="BN154" s="5"/>
      <c r="BO154" s="5"/>
      <c r="BP154" s="155"/>
      <c r="BQ154" s="5"/>
      <c r="BR154" s="5"/>
      <c r="BS154" s="5"/>
      <c r="BT154" s="5"/>
      <c r="BU154" s="5"/>
      <c r="BV154" s="5"/>
      <c r="BW154" s="5"/>
      <c r="BX154" s="5"/>
      <c r="BY154" s="155"/>
      <c r="BZ154" s="5"/>
      <c r="CA154" s="5"/>
      <c r="CB154" s="155"/>
      <c r="CC154" s="5"/>
      <c r="CD154" s="5"/>
      <c r="CE154" s="155">
        <v>191</v>
      </c>
      <c r="CF154" s="5">
        <v>1800</v>
      </c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155"/>
      <c r="CR154" s="5"/>
      <c r="CS154" s="5"/>
      <c r="CT154" s="155"/>
      <c r="CU154" s="5"/>
      <c r="CV154" s="5"/>
      <c r="CW154" s="155">
        <v>123</v>
      </c>
      <c r="CX154" s="5">
        <v>1375</v>
      </c>
      <c r="CY154" s="5"/>
      <c r="CZ154" s="155"/>
      <c r="DA154" s="5"/>
      <c r="DB154" s="5"/>
      <c r="DC154" s="5"/>
      <c r="DD154" s="5"/>
      <c r="DE154" s="5"/>
      <c r="DF154" s="5"/>
      <c r="DG154" s="5"/>
      <c r="DH154" s="5"/>
      <c r="DI154" s="155"/>
      <c r="DJ154" s="5"/>
      <c r="DK154" s="5"/>
      <c r="DL154" s="155"/>
      <c r="DM154" s="5"/>
      <c r="DN154" s="5"/>
      <c r="DO154" s="155"/>
      <c r="DP154" s="5"/>
      <c r="DQ154" s="5"/>
      <c r="DR154" s="5"/>
      <c r="DS154" s="5"/>
      <c r="DT154" s="5"/>
      <c r="DU154" s="155"/>
      <c r="DV154" s="5">
        <v>5</v>
      </c>
      <c r="DW154" s="5"/>
      <c r="DX154" s="5"/>
      <c r="DY154" s="5"/>
      <c r="DZ154" s="5"/>
      <c r="EA154" s="5"/>
      <c r="EB154" s="10"/>
      <c r="EC154" s="5"/>
      <c r="ED154" s="155"/>
      <c r="EE154" s="5"/>
      <c r="EF154" s="5"/>
      <c r="EG154" s="15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155"/>
      <c r="EW154" s="5"/>
      <c r="EX154" s="5"/>
      <c r="EY154" s="5"/>
      <c r="EZ154" s="5"/>
      <c r="FA154" s="5"/>
      <c r="FB154" s="155"/>
      <c r="FC154" s="5"/>
      <c r="FD154" s="5"/>
      <c r="FE154" s="5"/>
      <c r="FF154" s="5"/>
      <c r="FG154" s="5"/>
      <c r="FH154" s="155"/>
      <c r="FI154" s="5"/>
      <c r="FJ154" s="5"/>
      <c r="FK154" s="155"/>
      <c r="FL154" s="5"/>
      <c r="FM154" s="5"/>
      <c r="FN154" s="155"/>
      <c r="FO154" s="5"/>
      <c r="FP154" s="5"/>
      <c r="FQ154" s="155"/>
      <c r="FR154" s="5"/>
      <c r="FS154" s="5"/>
      <c r="FT154" s="155"/>
      <c r="FU154" s="5"/>
      <c r="FV154" s="5"/>
      <c r="FW154" s="5"/>
      <c r="FX154" s="5"/>
      <c r="FY154" s="5"/>
      <c r="FZ154" s="5"/>
      <c r="GA154" s="45"/>
      <c r="GB154" s="155" t="s">
        <v>1991</v>
      </c>
    </row>
    <row r="155" spans="1:184" ht="21" customHeight="1">
      <c r="A155" s="15">
        <v>134</v>
      </c>
      <c r="B155" s="206" t="s">
        <v>311</v>
      </c>
      <c r="C155" s="57" t="s">
        <v>312</v>
      </c>
      <c r="D155" s="301" t="s">
        <v>117</v>
      </c>
      <c r="E155" s="42">
        <v>13.91</v>
      </c>
      <c r="F155" s="5">
        <v>25600</v>
      </c>
      <c r="G155" s="5"/>
      <c r="H155" s="266">
        <f t="shared" si="23"/>
        <v>25600</v>
      </c>
      <c r="I155" s="64">
        <f t="shared" si="16"/>
        <v>0</v>
      </c>
      <c r="J155" s="8">
        <f t="shared" si="17"/>
        <v>8000</v>
      </c>
      <c r="K155" s="262">
        <f t="shared" si="18"/>
        <v>8000</v>
      </c>
      <c r="L155" s="8">
        <f t="shared" si="19"/>
        <v>23600</v>
      </c>
      <c r="M155" s="8">
        <f t="shared" si="20"/>
        <v>30680</v>
      </c>
      <c r="N155" s="187"/>
      <c r="O155" s="8">
        <f t="shared" si="22"/>
        <v>0</v>
      </c>
      <c r="P155" s="14"/>
      <c r="Q155" s="14"/>
      <c r="R155" s="290"/>
      <c r="S155" s="14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155"/>
      <c r="BB155" s="5"/>
      <c r="BC155" s="5"/>
      <c r="BD155" s="5"/>
      <c r="BE155" s="5"/>
      <c r="BF155" s="5"/>
      <c r="BG155" s="5"/>
      <c r="BH155" s="5"/>
      <c r="BI155" s="5"/>
      <c r="BJ155" s="155"/>
      <c r="BK155" s="5"/>
      <c r="BL155" s="5"/>
      <c r="BM155" s="5"/>
      <c r="BN155" s="5"/>
      <c r="BO155" s="5"/>
      <c r="BP155" s="155"/>
      <c r="BQ155" s="5"/>
      <c r="BR155" s="5"/>
      <c r="BS155" s="5"/>
      <c r="BT155" s="5"/>
      <c r="BU155" s="5"/>
      <c r="BV155" s="5"/>
      <c r="BW155" s="5"/>
      <c r="BX155" s="5"/>
      <c r="BY155" s="155"/>
      <c r="BZ155" s="5"/>
      <c r="CA155" s="5"/>
      <c r="CB155" s="155"/>
      <c r="CC155" s="5"/>
      <c r="CD155" s="5"/>
      <c r="CE155" s="155"/>
      <c r="CF155" s="5"/>
      <c r="CG155" s="5"/>
      <c r="CH155" s="5"/>
      <c r="CI155" s="5"/>
      <c r="CJ155" s="5"/>
      <c r="CK155" s="5"/>
      <c r="CL155" s="5">
        <v>20000</v>
      </c>
      <c r="CM155" s="5"/>
      <c r="CN155" s="5"/>
      <c r="CO155" s="5"/>
      <c r="CP155" s="5"/>
      <c r="CQ155" s="155"/>
      <c r="CR155" s="5"/>
      <c r="CS155" s="5"/>
      <c r="CT155" s="155"/>
      <c r="CU155" s="5"/>
      <c r="CV155" s="5"/>
      <c r="CW155" s="155"/>
      <c r="CX155" s="5">
        <v>1800</v>
      </c>
      <c r="CY155" s="5"/>
      <c r="CZ155" s="155"/>
      <c r="DA155" s="5"/>
      <c r="DB155" s="5"/>
      <c r="DC155" s="5"/>
      <c r="DD155" s="5"/>
      <c r="DE155" s="5"/>
      <c r="DF155" s="5"/>
      <c r="DG155" s="5">
        <v>1800</v>
      </c>
      <c r="DH155" s="5"/>
      <c r="DI155" s="155"/>
      <c r="DJ155" s="5"/>
      <c r="DK155" s="5"/>
      <c r="DL155" s="155">
        <v>8000</v>
      </c>
      <c r="DM155" s="5"/>
      <c r="DN155" s="5"/>
      <c r="DO155" s="155"/>
      <c r="DP155" s="5"/>
      <c r="DQ155" s="5"/>
      <c r="DR155" s="5"/>
      <c r="DS155" s="5"/>
      <c r="DT155" s="5"/>
      <c r="DU155" s="155"/>
      <c r="DV155" s="5"/>
      <c r="DW155" s="5"/>
      <c r="DX155" s="5"/>
      <c r="DY155" s="5"/>
      <c r="DZ155" s="5"/>
      <c r="EA155" s="5"/>
      <c r="EB155" s="10"/>
      <c r="EC155" s="5"/>
      <c r="ED155" s="155"/>
      <c r="EE155" s="5"/>
      <c r="EF155" s="5"/>
      <c r="EG155" s="15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155"/>
      <c r="EW155" s="5"/>
      <c r="EX155" s="5"/>
      <c r="EY155" s="5"/>
      <c r="EZ155" s="5"/>
      <c r="FA155" s="5"/>
      <c r="FB155" s="155"/>
      <c r="FC155" s="5"/>
      <c r="FD155" s="5"/>
      <c r="FE155" s="5"/>
      <c r="FF155" s="5"/>
      <c r="FG155" s="5"/>
      <c r="FH155" s="155"/>
      <c r="FI155" s="5"/>
      <c r="FJ155" s="5"/>
      <c r="FK155" s="155"/>
      <c r="FL155" s="5"/>
      <c r="FM155" s="5"/>
      <c r="FN155" s="155"/>
      <c r="FO155" s="5"/>
      <c r="FP155" s="5"/>
      <c r="FQ155" s="155"/>
      <c r="FR155" s="5"/>
      <c r="FS155" s="5"/>
      <c r="FT155" s="155"/>
      <c r="FU155" s="5"/>
      <c r="FV155" s="5"/>
      <c r="FW155" s="5"/>
      <c r="FX155" s="5"/>
      <c r="FY155" s="5"/>
      <c r="FZ155" s="5"/>
      <c r="GA155" s="45"/>
      <c r="GB155" s="155" t="s">
        <v>1992</v>
      </c>
    </row>
    <row r="156" spans="1:184" ht="20.25" customHeight="1">
      <c r="A156" s="15">
        <v>135</v>
      </c>
      <c r="B156" s="206" t="s">
        <v>313</v>
      </c>
      <c r="C156" s="57" t="s">
        <v>314</v>
      </c>
      <c r="D156" s="301" t="s">
        <v>117</v>
      </c>
      <c r="E156" s="42">
        <v>309.23</v>
      </c>
      <c r="F156" s="5">
        <v>1073</v>
      </c>
      <c r="G156" s="5"/>
      <c r="H156" s="266">
        <f t="shared" si="23"/>
        <v>1073</v>
      </c>
      <c r="I156" s="64">
        <f t="shared" si="16"/>
        <v>0</v>
      </c>
      <c r="J156" s="8">
        <f t="shared" si="17"/>
        <v>696</v>
      </c>
      <c r="K156" s="262">
        <f t="shared" si="18"/>
        <v>696</v>
      </c>
      <c r="L156" s="8">
        <f t="shared" si="19"/>
        <v>1752</v>
      </c>
      <c r="M156" s="8">
        <f t="shared" si="20"/>
        <v>2277.6</v>
      </c>
      <c r="N156" s="187"/>
      <c r="O156" s="8">
        <f t="shared" si="22"/>
        <v>0</v>
      </c>
      <c r="P156" s="70"/>
      <c r="Q156" s="70"/>
      <c r="R156" s="292">
        <v>250</v>
      </c>
      <c r="S156" s="14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155"/>
      <c r="BB156" s="5"/>
      <c r="BC156" s="5"/>
      <c r="BD156" s="5"/>
      <c r="BE156" s="5"/>
      <c r="BF156" s="5"/>
      <c r="BG156" s="5"/>
      <c r="BH156" s="5"/>
      <c r="BI156" s="5"/>
      <c r="BJ156" s="155"/>
      <c r="BK156" s="5"/>
      <c r="BL156" s="5"/>
      <c r="BM156" s="5"/>
      <c r="BN156" s="5"/>
      <c r="BO156" s="5"/>
      <c r="BP156" s="155"/>
      <c r="BQ156" s="5"/>
      <c r="BR156" s="5"/>
      <c r="BS156" s="5"/>
      <c r="BT156" s="5"/>
      <c r="BU156" s="5"/>
      <c r="BV156" s="5"/>
      <c r="BW156" s="5"/>
      <c r="BX156" s="5"/>
      <c r="BY156" s="155">
        <v>20</v>
      </c>
      <c r="BZ156" s="5">
        <v>100</v>
      </c>
      <c r="CA156" s="5"/>
      <c r="CB156" s="155"/>
      <c r="CC156" s="5"/>
      <c r="CD156" s="5"/>
      <c r="CE156" s="155">
        <f>467+120</f>
        <v>587</v>
      </c>
      <c r="CF156" s="5">
        <v>700</v>
      </c>
      <c r="CG156" s="5"/>
      <c r="CH156" s="5">
        <v>26</v>
      </c>
      <c r="CI156" s="5">
        <v>72</v>
      </c>
      <c r="CJ156" s="5"/>
      <c r="CK156" s="5"/>
      <c r="CL156" s="5"/>
      <c r="CM156" s="5"/>
      <c r="CN156" s="5"/>
      <c r="CO156" s="5"/>
      <c r="CP156" s="5"/>
      <c r="CQ156" s="155">
        <v>46</v>
      </c>
      <c r="CR156" s="5">
        <v>40</v>
      </c>
      <c r="CS156" s="5"/>
      <c r="CT156" s="155"/>
      <c r="CU156" s="5"/>
      <c r="CV156" s="5"/>
      <c r="CW156" s="155">
        <v>17</v>
      </c>
      <c r="CX156" s="5">
        <v>240</v>
      </c>
      <c r="CY156" s="5"/>
      <c r="CZ156" s="155"/>
      <c r="DA156" s="5">
        <v>350</v>
      </c>
      <c r="DB156" s="5"/>
      <c r="DC156" s="5"/>
      <c r="DD156" s="5"/>
      <c r="DE156" s="5"/>
      <c r="DF156" s="5"/>
      <c r="DG156" s="5"/>
      <c r="DH156" s="5"/>
      <c r="DI156" s="155"/>
      <c r="DJ156" s="5"/>
      <c r="DK156" s="5"/>
      <c r="DL156" s="155"/>
      <c r="DM156" s="5"/>
      <c r="DN156" s="5"/>
      <c r="DO156" s="155"/>
      <c r="DP156" s="5"/>
      <c r="DQ156" s="5"/>
      <c r="DR156" s="5"/>
      <c r="DS156" s="5"/>
      <c r="DT156" s="5"/>
      <c r="DU156" s="155"/>
      <c r="DV156" s="5"/>
      <c r="DW156" s="5"/>
      <c r="DX156" s="5"/>
      <c r="DY156" s="5"/>
      <c r="DZ156" s="5"/>
      <c r="EA156" s="5"/>
      <c r="EB156" s="10"/>
      <c r="EC156" s="5"/>
      <c r="ED156" s="155"/>
      <c r="EE156" s="5"/>
      <c r="EF156" s="5"/>
      <c r="EG156" s="15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155"/>
      <c r="EW156" s="5"/>
      <c r="EX156" s="5"/>
      <c r="EY156" s="5"/>
      <c r="EZ156" s="5"/>
      <c r="FA156" s="5"/>
      <c r="FB156" s="155"/>
      <c r="FC156" s="5"/>
      <c r="FD156" s="5"/>
      <c r="FE156" s="5"/>
      <c r="FF156" s="5"/>
      <c r="FG156" s="5"/>
      <c r="FH156" s="155"/>
      <c r="FI156" s="5"/>
      <c r="FJ156" s="5"/>
      <c r="FK156" s="155"/>
      <c r="FL156" s="5"/>
      <c r="FM156" s="5"/>
      <c r="FN156" s="155"/>
      <c r="FO156" s="5"/>
      <c r="FP156" s="5"/>
      <c r="FQ156" s="155"/>
      <c r="FR156" s="5"/>
      <c r="FS156" s="5"/>
      <c r="FT156" s="155"/>
      <c r="FU156" s="5"/>
      <c r="FV156" s="5"/>
      <c r="FW156" s="5"/>
      <c r="FX156" s="5"/>
      <c r="FY156" s="5"/>
      <c r="FZ156" s="5"/>
      <c r="GA156" s="45"/>
      <c r="GB156" s="5"/>
    </row>
    <row r="157" spans="1:184" ht="21" customHeight="1">
      <c r="A157" s="15">
        <v>136</v>
      </c>
      <c r="B157" s="301" t="s">
        <v>315</v>
      </c>
      <c r="C157" s="19" t="s">
        <v>316</v>
      </c>
      <c r="D157" s="301" t="s">
        <v>116</v>
      </c>
      <c r="E157" s="42">
        <v>1016.5</v>
      </c>
      <c r="F157" s="5"/>
      <c r="G157" s="5"/>
      <c r="H157" s="266">
        <f t="shared" si="23"/>
        <v>0</v>
      </c>
      <c r="I157" s="64">
        <f t="shared" si="16"/>
        <v>0</v>
      </c>
      <c r="J157" s="8">
        <f t="shared" si="17"/>
        <v>0</v>
      </c>
      <c r="K157" s="262">
        <f t="shared" si="18"/>
        <v>0</v>
      </c>
      <c r="L157" s="8">
        <f t="shared" si="19"/>
        <v>0</v>
      </c>
      <c r="M157" s="8">
        <f t="shared" si="20"/>
        <v>0</v>
      </c>
      <c r="N157" s="187">
        <f t="shared" si="21"/>
        <v>0</v>
      </c>
      <c r="O157" s="8">
        <f t="shared" si="22"/>
        <v>0</v>
      </c>
      <c r="P157" s="14"/>
      <c r="Q157" s="14"/>
      <c r="R157" s="290"/>
      <c r="S157" s="14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155"/>
      <c r="BB157" s="5"/>
      <c r="BC157" s="5"/>
      <c r="BD157" s="5"/>
      <c r="BE157" s="5"/>
      <c r="BF157" s="5"/>
      <c r="BG157" s="5"/>
      <c r="BH157" s="5"/>
      <c r="BI157" s="5"/>
      <c r="BJ157" s="155"/>
      <c r="BK157" s="5"/>
      <c r="BL157" s="5"/>
      <c r="BM157" s="5"/>
      <c r="BN157" s="5"/>
      <c r="BO157" s="5"/>
      <c r="BP157" s="155"/>
      <c r="BQ157" s="5"/>
      <c r="BR157" s="5"/>
      <c r="BS157" s="5"/>
      <c r="BT157" s="5"/>
      <c r="BU157" s="5"/>
      <c r="BV157" s="5"/>
      <c r="BW157" s="5"/>
      <c r="BX157" s="5"/>
      <c r="BY157" s="155"/>
      <c r="BZ157" s="5"/>
      <c r="CA157" s="5"/>
      <c r="CB157" s="155"/>
      <c r="CC157" s="5"/>
      <c r="CD157" s="5"/>
      <c r="CE157" s="15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155"/>
      <c r="CR157" s="5"/>
      <c r="CS157" s="5"/>
      <c r="CT157" s="155"/>
      <c r="CU157" s="5"/>
      <c r="CV157" s="5"/>
      <c r="CW157" s="155"/>
      <c r="CX157" s="5"/>
      <c r="CY157" s="5"/>
      <c r="CZ157" s="155"/>
      <c r="DA157" s="5"/>
      <c r="DB157" s="5"/>
      <c r="DC157" s="5"/>
      <c r="DD157" s="5"/>
      <c r="DE157" s="5"/>
      <c r="DF157" s="5"/>
      <c r="DG157" s="5"/>
      <c r="DH157" s="5"/>
      <c r="DI157" s="155"/>
      <c r="DJ157" s="5"/>
      <c r="DK157" s="5"/>
      <c r="DL157" s="155"/>
      <c r="DM157" s="5"/>
      <c r="DN157" s="5"/>
      <c r="DO157" s="155"/>
      <c r="DP157" s="5"/>
      <c r="DQ157" s="5"/>
      <c r="DR157" s="5"/>
      <c r="DS157" s="5"/>
      <c r="DT157" s="5"/>
      <c r="DU157" s="155"/>
      <c r="DV157" s="5"/>
      <c r="DW157" s="5"/>
      <c r="DX157" s="5"/>
      <c r="DY157" s="5"/>
      <c r="DZ157" s="5"/>
      <c r="EA157" s="5"/>
      <c r="EB157" s="10"/>
      <c r="EC157" s="5"/>
      <c r="ED157" s="155"/>
      <c r="EE157" s="5"/>
      <c r="EF157" s="5"/>
      <c r="EG157" s="15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155"/>
      <c r="EW157" s="5"/>
      <c r="EX157" s="5"/>
      <c r="EY157" s="5"/>
      <c r="EZ157" s="5"/>
      <c r="FA157" s="5"/>
      <c r="FB157" s="155"/>
      <c r="FC157" s="5"/>
      <c r="FD157" s="5"/>
      <c r="FE157" s="5"/>
      <c r="FF157" s="5"/>
      <c r="FG157" s="5"/>
      <c r="FH157" s="155"/>
      <c r="FI157" s="5"/>
      <c r="FJ157" s="5"/>
      <c r="FK157" s="155"/>
      <c r="FL157" s="5"/>
      <c r="FM157" s="5"/>
      <c r="FN157" s="155"/>
      <c r="FO157" s="5"/>
      <c r="FP157" s="5"/>
      <c r="FQ157" s="155"/>
      <c r="FR157" s="5"/>
      <c r="FS157" s="5"/>
      <c r="FT157" s="155"/>
      <c r="FU157" s="5"/>
      <c r="FV157" s="5"/>
      <c r="FW157" s="5"/>
      <c r="FX157" s="5"/>
      <c r="FY157" s="5"/>
      <c r="FZ157" s="5"/>
      <c r="GA157" s="45"/>
      <c r="GB157" s="5"/>
    </row>
    <row r="158" spans="1:184" ht="21" customHeight="1">
      <c r="A158" s="15">
        <v>137</v>
      </c>
      <c r="B158" s="206" t="s">
        <v>317</v>
      </c>
      <c r="C158" s="17" t="s">
        <v>318</v>
      </c>
      <c r="D158" s="301" t="s">
        <v>117</v>
      </c>
      <c r="E158" s="42">
        <v>73.83</v>
      </c>
      <c r="F158" s="5"/>
      <c r="G158" s="5"/>
      <c r="H158" s="266">
        <f t="shared" si="23"/>
        <v>0</v>
      </c>
      <c r="I158" s="64">
        <f t="shared" si="16"/>
        <v>0</v>
      </c>
      <c r="J158" s="8">
        <f t="shared" si="17"/>
        <v>0</v>
      </c>
      <c r="K158" s="262">
        <f t="shared" si="18"/>
        <v>0</v>
      </c>
      <c r="L158" s="8">
        <f t="shared" si="19"/>
        <v>500</v>
      </c>
      <c r="M158" s="8">
        <f t="shared" si="20"/>
        <v>650</v>
      </c>
      <c r="N158" s="187">
        <f t="shared" si="21"/>
        <v>500</v>
      </c>
      <c r="O158" s="8">
        <f t="shared" si="22"/>
        <v>36915</v>
      </c>
      <c r="P158" s="14"/>
      <c r="Q158" s="14"/>
      <c r="R158" s="290"/>
      <c r="S158" s="14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155"/>
      <c r="BB158" s="5"/>
      <c r="BC158" s="5"/>
      <c r="BD158" s="5"/>
      <c r="BE158" s="5"/>
      <c r="BF158" s="5"/>
      <c r="BG158" s="5"/>
      <c r="BH158" s="5"/>
      <c r="BI158" s="5"/>
      <c r="BJ158" s="155"/>
      <c r="BK158" s="5"/>
      <c r="BL158" s="5"/>
      <c r="BM158" s="5"/>
      <c r="BN158" s="5"/>
      <c r="BO158" s="5"/>
      <c r="BP158" s="155"/>
      <c r="BQ158" s="5"/>
      <c r="BR158" s="5"/>
      <c r="BS158" s="5"/>
      <c r="BT158" s="5"/>
      <c r="BU158" s="5"/>
      <c r="BV158" s="5"/>
      <c r="BW158" s="5"/>
      <c r="BX158" s="5"/>
      <c r="BY158" s="155"/>
      <c r="BZ158" s="5"/>
      <c r="CA158" s="5"/>
      <c r="CB158" s="155"/>
      <c r="CC158" s="5"/>
      <c r="CD158" s="5"/>
      <c r="CE158" s="15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155"/>
      <c r="CR158" s="5"/>
      <c r="CS158" s="5"/>
      <c r="CT158" s="155"/>
      <c r="CU158" s="5"/>
      <c r="CV158" s="5"/>
      <c r="CW158" s="155"/>
      <c r="CX158" s="5"/>
      <c r="CY158" s="5"/>
      <c r="CZ158" s="155"/>
      <c r="DA158" s="5"/>
      <c r="DB158" s="5"/>
      <c r="DC158" s="5"/>
      <c r="DD158" s="5"/>
      <c r="DE158" s="5"/>
      <c r="DF158" s="5"/>
      <c r="DG158" s="5">
        <v>500</v>
      </c>
      <c r="DH158" s="5"/>
      <c r="DI158" s="155"/>
      <c r="DJ158" s="5"/>
      <c r="DK158" s="5"/>
      <c r="DL158" s="155"/>
      <c r="DM158" s="5"/>
      <c r="DN158" s="5"/>
      <c r="DO158" s="155"/>
      <c r="DP158" s="5"/>
      <c r="DQ158" s="5"/>
      <c r="DR158" s="5"/>
      <c r="DS158" s="5"/>
      <c r="DT158" s="5"/>
      <c r="DU158" s="155"/>
      <c r="DV158" s="5"/>
      <c r="DW158" s="5"/>
      <c r="DX158" s="5"/>
      <c r="DY158" s="5"/>
      <c r="DZ158" s="5"/>
      <c r="EA158" s="5"/>
      <c r="EB158" s="10"/>
      <c r="EC158" s="5"/>
      <c r="ED158" s="155"/>
      <c r="EE158" s="5"/>
      <c r="EF158" s="5"/>
      <c r="EG158" s="15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155"/>
      <c r="EW158" s="5"/>
      <c r="EX158" s="5"/>
      <c r="EY158" s="5"/>
      <c r="EZ158" s="5"/>
      <c r="FA158" s="5"/>
      <c r="FB158" s="155"/>
      <c r="FC158" s="5"/>
      <c r="FD158" s="5"/>
      <c r="FE158" s="5"/>
      <c r="FF158" s="5"/>
      <c r="FG158" s="5"/>
      <c r="FH158" s="155"/>
      <c r="FI158" s="5"/>
      <c r="FJ158" s="5"/>
      <c r="FK158" s="155"/>
      <c r="FL158" s="5"/>
      <c r="FM158" s="5"/>
      <c r="FN158" s="155"/>
      <c r="FO158" s="5"/>
      <c r="FP158" s="5"/>
      <c r="FQ158" s="155"/>
      <c r="FR158" s="5"/>
      <c r="FS158" s="5"/>
      <c r="FT158" s="155"/>
      <c r="FU158" s="5"/>
      <c r="FV158" s="5"/>
      <c r="FW158" s="5"/>
      <c r="FX158" s="5"/>
      <c r="FY158" s="5"/>
      <c r="FZ158" s="5"/>
      <c r="GA158" s="45"/>
      <c r="GB158" s="5"/>
    </row>
    <row r="159" spans="1:184" ht="21" customHeight="1">
      <c r="A159" s="15">
        <v>138</v>
      </c>
      <c r="B159" s="206" t="s">
        <v>1553</v>
      </c>
      <c r="C159" s="17" t="s">
        <v>1554</v>
      </c>
      <c r="D159" s="301" t="s">
        <v>143</v>
      </c>
      <c r="E159" s="42">
        <v>64.2</v>
      </c>
      <c r="F159" s="5">
        <v>20000</v>
      </c>
      <c r="G159" s="5"/>
      <c r="H159" s="266">
        <f t="shared" si="23"/>
        <v>20000</v>
      </c>
      <c r="I159" s="64">
        <f t="shared" si="16"/>
        <v>0</v>
      </c>
      <c r="J159" s="8">
        <f t="shared" si="17"/>
        <v>4444</v>
      </c>
      <c r="K159" s="262">
        <f t="shared" si="18"/>
        <v>4444</v>
      </c>
      <c r="L159" s="8">
        <f t="shared" si="19"/>
        <v>30000</v>
      </c>
      <c r="M159" s="8">
        <f t="shared" si="20"/>
        <v>39000</v>
      </c>
      <c r="N159" s="187">
        <f t="shared" si="21"/>
        <v>5556</v>
      </c>
      <c r="O159" s="8">
        <f t="shared" si="22"/>
        <v>356695.2</v>
      </c>
      <c r="P159" s="14"/>
      <c r="Q159" s="14"/>
      <c r="R159" s="290"/>
      <c r="S159" s="14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155"/>
      <c r="BB159" s="5"/>
      <c r="BC159" s="5"/>
      <c r="BD159" s="5"/>
      <c r="BE159" s="5"/>
      <c r="BF159" s="5"/>
      <c r="BG159" s="5"/>
      <c r="BH159" s="5"/>
      <c r="BI159" s="5"/>
      <c r="BJ159" s="155"/>
      <c r="BK159" s="5"/>
      <c r="BL159" s="5"/>
      <c r="BM159" s="5"/>
      <c r="BN159" s="5"/>
      <c r="BO159" s="5"/>
      <c r="BP159" s="155"/>
      <c r="BQ159" s="5"/>
      <c r="BR159" s="5"/>
      <c r="BS159" s="5"/>
      <c r="BT159" s="5"/>
      <c r="BU159" s="5"/>
      <c r="BV159" s="5"/>
      <c r="BW159" s="5"/>
      <c r="BX159" s="5"/>
      <c r="BY159" s="155"/>
      <c r="BZ159" s="5"/>
      <c r="CA159" s="5"/>
      <c r="CB159" s="155"/>
      <c r="CC159" s="5"/>
      <c r="CD159" s="5"/>
      <c r="CE159" s="155"/>
      <c r="CF159" s="5">
        <v>20000</v>
      </c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155"/>
      <c r="CR159" s="5"/>
      <c r="CS159" s="5"/>
      <c r="CT159" s="155"/>
      <c r="CU159" s="5"/>
      <c r="CV159" s="5"/>
      <c r="CW159" s="155">
        <v>4444</v>
      </c>
      <c r="CX159" s="5">
        <v>10000</v>
      </c>
      <c r="CY159" s="5"/>
      <c r="CZ159" s="155"/>
      <c r="DA159" s="5"/>
      <c r="DB159" s="5"/>
      <c r="DC159" s="5"/>
      <c r="DD159" s="5"/>
      <c r="DE159" s="5"/>
      <c r="DF159" s="5"/>
      <c r="DG159" s="5"/>
      <c r="DH159" s="5"/>
      <c r="DI159" s="155"/>
      <c r="DJ159" s="5"/>
      <c r="DK159" s="5"/>
      <c r="DL159" s="155"/>
      <c r="DM159" s="5"/>
      <c r="DN159" s="5"/>
      <c r="DO159" s="155"/>
      <c r="DP159" s="5"/>
      <c r="DQ159" s="5"/>
      <c r="DR159" s="5"/>
      <c r="DS159" s="5"/>
      <c r="DT159" s="5"/>
      <c r="DU159" s="155"/>
      <c r="DV159" s="5"/>
      <c r="DW159" s="5"/>
      <c r="DX159" s="5"/>
      <c r="DY159" s="5"/>
      <c r="DZ159" s="5"/>
      <c r="EA159" s="5"/>
      <c r="EB159" s="10"/>
      <c r="EC159" s="5"/>
      <c r="ED159" s="155"/>
      <c r="EE159" s="5"/>
      <c r="EF159" s="5"/>
      <c r="EG159" s="15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155"/>
      <c r="EW159" s="5"/>
      <c r="EX159" s="5"/>
      <c r="EY159" s="5"/>
      <c r="EZ159" s="5"/>
      <c r="FA159" s="5"/>
      <c r="FB159" s="155"/>
      <c r="FC159" s="5"/>
      <c r="FD159" s="5"/>
      <c r="FE159" s="5"/>
      <c r="FF159" s="5"/>
      <c r="FG159" s="5"/>
      <c r="FH159" s="155"/>
      <c r="FI159" s="5"/>
      <c r="FJ159" s="5"/>
      <c r="FK159" s="155"/>
      <c r="FL159" s="5"/>
      <c r="FM159" s="5"/>
      <c r="FN159" s="155"/>
      <c r="FO159" s="5"/>
      <c r="FP159" s="5"/>
      <c r="FQ159" s="155"/>
      <c r="FR159" s="5"/>
      <c r="FS159" s="5"/>
      <c r="FT159" s="155"/>
      <c r="FU159" s="5"/>
      <c r="FV159" s="5"/>
      <c r="FW159" s="5"/>
      <c r="FX159" s="5"/>
      <c r="FY159" s="5"/>
      <c r="FZ159" s="5"/>
      <c r="GA159" s="45"/>
      <c r="GB159" s="5"/>
    </row>
    <row r="160" spans="1:184" ht="21" customHeight="1">
      <c r="A160" s="15">
        <v>139</v>
      </c>
      <c r="B160" s="206" t="s">
        <v>319</v>
      </c>
      <c r="C160" s="57" t="s">
        <v>320</v>
      </c>
      <c r="D160" s="301" t="s">
        <v>116</v>
      </c>
      <c r="E160" s="42">
        <v>107</v>
      </c>
      <c r="F160" s="5">
        <v>120</v>
      </c>
      <c r="G160" s="5"/>
      <c r="H160" s="266">
        <f t="shared" si="23"/>
        <v>120</v>
      </c>
      <c r="I160" s="64">
        <f t="shared" si="16"/>
        <v>0</v>
      </c>
      <c r="J160" s="8">
        <f t="shared" si="17"/>
        <v>0</v>
      </c>
      <c r="K160" s="262">
        <f t="shared" si="18"/>
        <v>0</v>
      </c>
      <c r="L160" s="8">
        <f t="shared" si="19"/>
        <v>61</v>
      </c>
      <c r="M160" s="8">
        <f t="shared" si="20"/>
        <v>79.3</v>
      </c>
      <c r="N160" s="187"/>
      <c r="O160" s="8">
        <f t="shared" si="22"/>
        <v>0</v>
      </c>
      <c r="P160" s="70"/>
      <c r="Q160" s="70"/>
      <c r="R160" s="292"/>
      <c r="S160" s="14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155"/>
      <c r="BB160" s="5"/>
      <c r="BC160" s="5"/>
      <c r="BD160" s="5"/>
      <c r="BE160" s="5"/>
      <c r="BF160" s="5"/>
      <c r="BG160" s="5"/>
      <c r="BH160" s="5"/>
      <c r="BI160" s="5"/>
      <c r="BJ160" s="155"/>
      <c r="BK160" s="5">
        <v>6</v>
      </c>
      <c r="BL160" s="5"/>
      <c r="BM160" s="5"/>
      <c r="BN160" s="5"/>
      <c r="BO160" s="5"/>
      <c r="BP160" s="155"/>
      <c r="BQ160" s="5"/>
      <c r="BR160" s="5"/>
      <c r="BS160" s="5"/>
      <c r="BT160" s="5"/>
      <c r="BU160" s="5"/>
      <c r="BV160" s="5"/>
      <c r="BW160" s="5"/>
      <c r="BX160" s="5"/>
      <c r="BY160" s="155"/>
      <c r="BZ160" s="5">
        <v>10</v>
      </c>
      <c r="CA160" s="5"/>
      <c r="CB160" s="155"/>
      <c r="CC160" s="5"/>
      <c r="CD160" s="5"/>
      <c r="CE160" s="15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155"/>
      <c r="CR160" s="5"/>
      <c r="CS160" s="5"/>
      <c r="CT160" s="155"/>
      <c r="CU160" s="5"/>
      <c r="CV160" s="5"/>
      <c r="CW160" s="155"/>
      <c r="CX160" s="5"/>
      <c r="CY160" s="5"/>
      <c r="CZ160" s="155"/>
      <c r="DA160" s="5"/>
      <c r="DB160" s="5"/>
      <c r="DC160" s="5"/>
      <c r="DD160" s="5"/>
      <c r="DE160" s="5"/>
      <c r="DF160" s="5"/>
      <c r="DG160" s="5"/>
      <c r="DH160" s="5"/>
      <c r="DI160" s="155"/>
      <c r="DJ160" s="5"/>
      <c r="DK160" s="5"/>
      <c r="DL160" s="155"/>
      <c r="DM160" s="5"/>
      <c r="DN160" s="5"/>
      <c r="DO160" s="155"/>
      <c r="DP160" s="5"/>
      <c r="DQ160" s="5"/>
      <c r="DR160" s="5"/>
      <c r="DS160" s="155">
        <v>40</v>
      </c>
      <c r="DT160" s="5"/>
      <c r="DU160" s="155"/>
      <c r="DV160" s="5"/>
      <c r="DW160" s="5"/>
      <c r="DX160" s="5"/>
      <c r="DY160" s="5"/>
      <c r="DZ160" s="5"/>
      <c r="EA160" s="5"/>
      <c r="EB160" s="10"/>
      <c r="EC160" s="5"/>
      <c r="ED160" s="155"/>
      <c r="EE160" s="5"/>
      <c r="EF160" s="5"/>
      <c r="EG160" s="15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155"/>
      <c r="EW160" s="5"/>
      <c r="EX160" s="5"/>
      <c r="EY160" s="5"/>
      <c r="EZ160" s="5"/>
      <c r="FA160" s="5"/>
      <c r="FB160" s="155"/>
      <c r="FC160" s="5"/>
      <c r="FD160" s="5"/>
      <c r="FE160" s="5"/>
      <c r="FF160" s="5"/>
      <c r="FG160" s="5"/>
      <c r="FH160" s="155"/>
      <c r="FI160" s="5"/>
      <c r="FJ160" s="5"/>
      <c r="FK160" s="155"/>
      <c r="FL160" s="5">
        <v>5</v>
      </c>
      <c r="FM160" s="5"/>
      <c r="FN160" s="155"/>
      <c r="FO160" s="5"/>
      <c r="FP160" s="5"/>
      <c r="FQ160" s="155"/>
      <c r="FR160" s="5"/>
      <c r="FS160" s="5"/>
      <c r="FT160" s="155"/>
      <c r="FU160" s="5"/>
      <c r="FV160" s="5"/>
      <c r="FW160" s="5"/>
      <c r="FX160" s="5"/>
      <c r="FY160" s="5"/>
      <c r="FZ160" s="5"/>
      <c r="GA160" s="45"/>
      <c r="GB160" s="5"/>
    </row>
    <row r="161" spans="1:184" ht="21">
      <c r="A161" s="15">
        <v>140</v>
      </c>
      <c r="B161" s="206" t="s">
        <v>321</v>
      </c>
      <c r="C161" s="57" t="s">
        <v>322</v>
      </c>
      <c r="D161" s="301" t="s">
        <v>85</v>
      </c>
      <c r="E161" s="42">
        <v>556.4</v>
      </c>
      <c r="F161" s="5">
        <v>226</v>
      </c>
      <c r="G161" s="5"/>
      <c r="H161" s="266">
        <f t="shared" si="23"/>
        <v>226</v>
      </c>
      <c r="I161" s="64">
        <f t="shared" si="16"/>
        <v>0</v>
      </c>
      <c r="J161" s="8">
        <f t="shared" si="17"/>
        <v>32.02</v>
      </c>
      <c r="K161" s="262">
        <f t="shared" si="18"/>
        <v>32.02</v>
      </c>
      <c r="L161" s="8">
        <f t="shared" si="19"/>
        <v>160</v>
      </c>
      <c r="M161" s="8">
        <f t="shared" si="20"/>
        <v>208</v>
      </c>
      <c r="N161" s="187"/>
      <c r="O161" s="8">
        <f t="shared" si="22"/>
        <v>0</v>
      </c>
      <c r="P161" s="70"/>
      <c r="Q161" s="70"/>
      <c r="R161" s="292"/>
      <c r="S161" s="14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155"/>
      <c r="BB161" s="5"/>
      <c r="BC161" s="5"/>
      <c r="BD161" s="5"/>
      <c r="BE161" s="5"/>
      <c r="BF161" s="5"/>
      <c r="BG161" s="5"/>
      <c r="BH161" s="5"/>
      <c r="BI161" s="5"/>
      <c r="BJ161" s="155"/>
      <c r="BK161" s="5"/>
      <c r="BL161" s="5"/>
      <c r="BM161" s="5"/>
      <c r="BN161" s="5"/>
      <c r="BO161" s="5"/>
      <c r="BP161" s="155"/>
      <c r="BQ161" s="5"/>
      <c r="BR161" s="5"/>
      <c r="BS161" s="5"/>
      <c r="BT161" s="5"/>
      <c r="BU161" s="5"/>
      <c r="BV161" s="5"/>
      <c r="BW161" s="5"/>
      <c r="BX161" s="5"/>
      <c r="BY161" s="155"/>
      <c r="BZ161" s="5"/>
      <c r="CA161" s="5"/>
      <c r="CB161" s="155"/>
      <c r="CC161" s="5"/>
      <c r="CD161" s="5"/>
      <c r="CE161" s="155">
        <v>5.5</v>
      </c>
      <c r="CF161" s="5">
        <v>70</v>
      </c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155"/>
      <c r="CR161" s="5"/>
      <c r="CS161" s="5"/>
      <c r="CT161" s="155"/>
      <c r="CU161" s="5"/>
      <c r="CV161" s="5"/>
      <c r="CW161" s="155">
        <v>20</v>
      </c>
      <c r="CX161" s="5">
        <v>50</v>
      </c>
      <c r="CY161" s="5"/>
      <c r="CZ161" s="155"/>
      <c r="DA161" s="5"/>
      <c r="DB161" s="5"/>
      <c r="DC161" s="5"/>
      <c r="DD161" s="5"/>
      <c r="DE161" s="5"/>
      <c r="DF161" s="5"/>
      <c r="DG161" s="5"/>
      <c r="DH161" s="5"/>
      <c r="DI161" s="155"/>
      <c r="DJ161" s="5"/>
      <c r="DK161" s="5"/>
      <c r="DL161" s="155"/>
      <c r="DM161" s="5"/>
      <c r="DN161" s="5"/>
      <c r="DO161" s="155"/>
      <c r="DP161" s="5"/>
      <c r="DQ161" s="5"/>
      <c r="DR161" s="5"/>
      <c r="DS161" s="5"/>
      <c r="DT161" s="5"/>
      <c r="DU161" s="155"/>
      <c r="DV161" s="5"/>
      <c r="DW161" s="5"/>
      <c r="DX161" s="5"/>
      <c r="DY161" s="5"/>
      <c r="DZ161" s="5"/>
      <c r="EA161" s="5"/>
      <c r="EB161" s="10"/>
      <c r="EC161" s="5"/>
      <c r="ED161" s="155"/>
      <c r="EE161" s="5"/>
      <c r="EF161" s="5"/>
      <c r="EG161" s="15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155"/>
      <c r="EW161" s="5"/>
      <c r="EX161" s="5"/>
      <c r="EY161" s="5"/>
      <c r="EZ161" s="5"/>
      <c r="FA161" s="5"/>
      <c r="FB161" s="155"/>
      <c r="FC161" s="5"/>
      <c r="FD161" s="5"/>
      <c r="FE161" s="5"/>
      <c r="FF161" s="5"/>
      <c r="FG161" s="5"/>
      <c r="FH161" s="155">
        <v>2.55</v>
      </c>
      <c r="FI161" s="5">
        <v>10</v>
      </c>
      <c r="FJ161" s="5"/>
      <c r="FK161" s="155"/>
      <c r="FL161" s="5"/>
      <c r="FM161" s="5"/>
      <c r="FN161" s="155">
        <v>2.7</v>
      </c>
      <c r="FO161" s="5">
        <v>10</v>
      </c>
      <c r="FP161" s="5"/>
      <c r="FQ161" s="155">
        <v>1.27</v>
      </c>
      <c r="FR161" s="5">
        <v>20</v>
      </c>
      <c r="FS161" s="5"/>
      <c r="FT161" s="155"/>
      <c r="FU161" s="5"/>
      <c r="FV161" s="5"/>
      <c r="FW161" s="5"/>
      <c r="FX161" s="5"/>
      <c r="FY161" s="5"/>
      <c r="FZ161" s="5"/>
      <c r="GA161" s="45"/>
      <c r="GB161" s="5"/>
    </row>
    <row r="162" spans="1:184" ht="21" customHeight="1">
      <c r="A162" s="15">
        <v>141</v>
      </c>
      <c r="B162" s="301"/>
      <c r="C162" s="17" t="s">
        <v>323</v>
      </c>
      <c r="D162" s="301" t="s">
        <v>85</v>
      </c>
      <c r="E162" s="42">
        <v>1000</v>
      </c>
      <c r="F162" s="5"/>
      <c r="G162" s="5"/>
      <c r="H162" s="266">
        <f t="shared" si="23"/>
        <v>0</v>
      </c>
      <c r="I162" s="64">
        <f t="shared" si="16"/>
        <v>0</v>
      </c>
      <c r="J162" s="8">
        <f t="shared" si="17"/>
        <v>0</v>
      </c>
      <c r="K162" s="262">
        <f t="shared" si="18"/>
        <v>0</v>
      </c>
      <c r="L162" s="8">
        <f t="shared" si="19"/>
        <v>0</v>
      </c>
      <c r="M162" s="8">
        <f t="shared" si="20"/>
        <v>0</v>
      </c>
      <c r="N162" s="187">
        <f t="shared" si="21"/>
        <v>0</v>
      </c>
      <c r="O162" s="8">
        <f t="shared" si="22"/>
        <v>0</v>
      </c>
      <c r="P162" s="14"/>
      <c r="Q162" s="14"/>
      <c r="R162" s="290"/>
      <c r="S162" s="14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155"/>
      <c r="BB162" s="5"/>
      <c r="BC162" s="5"/>
      <c r="BD162" s="5"/>
      <c r="BE162" s="5"/>
      <c r="BF162" s="5"/>
      <c r="BG162" s="5"/>
      <c r="BH162" s="5"/>
      <c r="BI162" s="5"/>
      <c r="BJ162" s="155"/>
      <c r="BK162" s="5"/>
      <c r="BL162" s="5"/>
      <c r="BM162" s="5"/>
      <c r="BN162" s="5"/>
      <c r="BO162" s="5"/>
      <c r="BP162" s="155"/>
      <c r="BQ162" s="5"/>
      <c r="BR162" s="5"/>
      <c r="BS162" s="5"/>
      <c r="BT162" s="5"/>
      <c r="BU162" s="5"/>
      <c r="BV162" s="5"/>
      <c r="BW162" s="5"/>
      <c r="BX162" s="5"/>
      <c r="BY162" s="155"/>
      <c r="BZ162" s="5"/>
      <c r="CA162" s="5"/>
      <c r="CB162" s="155"/>
      <c r="CC162" s="5"/>
      <c r="CD162" s="5"/>
      <c r="CE162" s="15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155"/>
      <c r="CR162" s="5"/>
      <c r="CS162" s="5"/>
      <c r="CT162" s="155"/>
      <c r="CU162" s="5"/>
      <c r="CV162" s="5"/>
      <c r="CW162" s="155"/>
      <c r="CX162" s="5"/>
      <c r="CY162" s="5"/>
      <c r="CZ162" s="155"/>
      <c r="DA162" s="5"/>
      <c r="DB162" s="5"/>
      <c r="DC162" s="5"/>
      <c r="DD162" s="5"/>
      <c r="DE162" s="5"/>
      <c r="DF162" s="5"/>
      <c r="DG162" s="5"/>
      <c r="DH162" s="5"/>
      <c r="DI162" s="155"/>
      <c r="DJ162" s="5"/>
      <c r="DK162" s="5"/>
      <c r="DL162" s="155"/>
      <c r="DM162" s="5"/>
      <c r="DN162" s="5"/>
      <c r="DO162" s="155"/>
      <c r="DP162" s="5"/>
      <c r="DQ162" s="5"/>
      <c r="DR162" s="5"/>
      <c r="DS162" s="5"/>
      <c r="DT162" s="5"/>
      <c r="DU162" s="155"/>
      <c r="DV162" s="5"/>
      <c r="DW162" s="5"/>
      <c r="DX162" s="5"/>
      <c r="DY162" s="5"/>
      <c r="DZ162" s="5"/>
      <c r="EA162" s="5"/>
      <c r="EB162" s="10"/>
      <c r="EC162" s="5"/>
      <c r="ED162" s="155"/>
      <c r="EE162" s="5"/>
      <c r="EF162" s="5"/>
      <c r="EG162" s="15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155"/>
      <c r="EW162" s="5"/>
      <c r="EX162" s="5"/>
      <c r="EY162" s="5"/>
      <c r="EZ162" s="5"/>
      <c r="FA162" s="5"/>
      <c r="FB162" s="155"/>
      <c r="FC162" s="5"/>
      <c r="FD162" s="5"/>
      <c r="FE162" s="5"/>
      <c r="FF162" s="5"/>
      <c r="FG162" s="5"/>
      <c r="FH162" s="155"/>
      <c r="FI162" s="5"/>
      <c r="FJ162" s="5"/>
      <c r="FK162" s="155"/>
      <c r="FL162" s="5"/>
      <c r="FM162" s="5"/>
      <c r="FN162" s="155"/>
      <c r="FO162" s="5"/>
      <c r="FP162" s="5"/>
      <c r="FQ162" s="155"/>
      <c r="FR162" s="5"/>
      <c r="FS162" s="5"/>
      <c r="FT162" s="155"/>
      <c r="FU162" s="5"/>
      <c r="FV162" s="5"/>
      <c r="FW162" s="5"/>
      <c r="FX162" s="5"/>
      <c r="FY162" s="5"/>
      <c r="FZ162" s="5"/>
      <c r="GA162" s="45"/>
      <c r="GB162" s="5"/>
    </row>
    <row r="163" spans="1:184" ht="21" customHeight="1">
      <c r="A163" s="15">
        <v>142</v>
      </c>
      <c r="B163" s="206" t="s">
        <v>324</v>
      </c>
      <c r="C163" s="57" t="s">
        <v>325</v>
      </c>
      <c r="D163" s="301" t="s">
        <v>143</v>
      </c>
      <c r="E163" s="42">
        <v>17.12</v>
      </c>
      <c r="F163" s="5">
        <v>8000</v>
      </c>
      <c r="G163" s="5"/>
      <c r="H163" s="266">
        <f t="shared" si="23"/>
        <v>8000</v>
      </c>
      <c r="I163" s="64">
        <f t="shared" si="16"/>
        <v>0</v>
      </c>
      <c r="J163" s="8">
        <f t="shared" si="17"/>
        <v>8018</v>
      </c>
      <c r="K163" s="262">
        <f t="shared" si="18"/>
        <v>8018</v>
      </c>
      <c r="L163" s="8">
        <f t="shared" si="19"/>
        <v>6000</v>
      </c>
      <c r="M163" s="8">
        <f t="shared" si="20"/>
        <v>7800</v>
      </c>
      <c r="N163" s="187"/>
      <c r="O163" s="8">
        <f t="shared" si="22"/>
        <v>0</v>
      </c>
      <c r="P163" s="79"/>
      <c r="Q163" s="79"/>
      <c r="R163" s="296"/>
      <c r="S163" s="14"/>
      <c r="T163" s="5"/>
      <c r="U163" s="5"/>
      <c r="V163" s="5"/>
      <c r="W163" s="5"/>
      <c r="X163" s="5"/>
      <c r="Y163" s="5"/>
      <c r="Z163" s="5"/>
      <c r="AA163" s="5">
        <v>500</v>
      </c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155"/>
      <c r="BB163" s="5"/>
      <c r="BC163" s="5"/>
      <c r="BD163" s="5"/>
      <c r="BE163" s="5"/>
      <c r="BF163" s="5"/>
      <c r="BG163" s="5"/>
      <c r="BH163" s="5"/>
      <c r="BI163" s="5"/>
      <c r="BJ163" s="155"/>
      <c r="BK163" s="5"/>
      <c r="BL163" s="5"/>
      <c r="BM163" s="5"/>
      <c r="BN163" s="5"/>
      <c r="BO163" s="5"/>
      <c r="BP163" s="155"/>
      <c r="BQ163" s="5"/>
      <c r="BR163" s="5"/>
      <c r="BS163" s="5"/>
      <c r="BT163" s="5"/>
      <c r="BU163" s="5"/>
      <c r="BV163" s="5"/>
      <c r="BW163" s="5"/>
      <c r="BX163" s="5"/>
      <c r="BY163" s="155"/>
      <c r="BZ163" s="5"/>
      <c r="CA163" s="5"/>
      <c r="CB163" s="155"/>
      <c r="CC163" s="5"/>
      <c r="CD163" s="5"/>
      <c r="CE163" s="15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155"/>
      <c r="CR163" s="5"/>
      <c r="CS163" s="5"/>
      <c r="CT163" s="155"/>
      <c r="CU163" s="5"/>
      <c r="CV163" s="5"/>
      <c r="CW163" s="155"/>
      <c r="CX163" s="5"/>
      <c r="CY163" s="5"/>
      <c r="CZ163" s="155"/>
      <c r="DA163" s="5"/>
      <c r="DB163" s="5"/>
      <c r="DC163" s="5"/>
      <c r="DD163" s="5"/>
      <c r="DE163" s="5"/>
      <c r="DF163" s="5"/>
      <c r="DG163" s="5"/>
      <c r="DH163" s="5"/>
      <c r="DI163" s="155"/>
      <c r="DJ163" s="5"/>
      <c r="DK163" s="5"/>
      <c r="DL163" s="155"/>
      <c r="DM163" s="5"/>
      <c r="DN163" s="5"/>
      <c r="DO163" s="155"/>
      <c r="DP163" s="5"/>
      <c r="DQ163" s="5"/>
      <c r="DR163" s="5"/>
      <c r="DS163" s="5"/>
      <c r="DT163" s="5"/>
      <c r="DU163" s="155"/>
      <c r="DV163" s="5"/>
      <c r="DW163" s="5"/>
      <c r="DX163" s="5"/>
      <c r="DY163" s="5"/>
      <c r="DZ163" s="5"/>
      <c r="EA163" s="5"/>
      <c r="EB163" s="10"/>
      <c r="EC163" s="5"/>
      <c r="ED163" s="155"/>
      <c r="EE163" s="5"/>
      <c r="EF163" s="5"/>
      <c r="EG163" s="15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155"/>
      <c r="EW163" s="5"/>
      <c r="EX163" s="5"/>
      <c r="EY163" s="5"/>
      <c r="EZ163" s="5"/>
      <c r="FA163" s="5"/>
      <c r="FB163" s="155"/>
      <c r="FC163" s="5">
        <v>300</v>
      </c>
      <c r="FD163" s="5"/>
      <c r="FE163" s="5"/>
      <c r="FF163" s="5">
        <v>2850</v>
      </c>
      <c r="FG163" s="5"/>
      <c r="FH163" s="155">
        <v>1000</v>
      </c>
      <c r="FI163" s="5"/>
      <c r="FJ163" s="5"/>
      <c r="FK163" s="155"/>
      <c r="FL163" s="5">
        <v>150</v>
      </c>
      <c r="FM163" s="5"/>
      <c r="FN163" s="155">
        <v>1500</v>
      </c>
      <c r="FO163" s="5">
        <v>1200</v>
      </c>
      <c r="FP163" s="5"/>
      <c r="FQ163" s="155"/>
      <c r="FR163" s="5"/>
      <c r="FS163" s="5"/>
      <c r="FT163" s="155">
        <v>5518</v>
      </c>
      <c r="FU163" s="5">
        <v>1000</v>
      </c>
      <c r="FV163" s="5"/>
      <c r="FW163" s="5"/>
      <c r="FX163" s="5"/>
      <c r="FY163" s="5"/>
      <c r="FZ163" s="5"/>
      <c r="GA163" s="45"/>
      <c r="GB163" s="5"/>
    </row>
    <row r="164" spans="1:184" ht="21" customHeight="1">
      <c r="A164" s="15">
        <v>143</v>
      </c>
      <c r="B164" s="206" t="s">
        <v>326</v>
      </c>
      <c r="C164" s="19" t="s">
        <v>327</v>
      </c>
      <c r="D164" s="301" t="s">
        <v>143</v>
      </c>
      <c r="E164" s="42">
        <v>2.675</v>
      </c>
      <c r="F164" s="5">
        <v>3000</v>
      </c>
      <c r="G164" s="5"/>
      <c r="H164" s="266">
        <f t="shared" si="23"/>
        <v>3000</v>
      </c>
      <c r="I164" s="64">
        <f t="shared" si="16"/>
        <v>0</v>
      </c>
      <c r="J164" s="8">
        <f t="shared" si="17"/>
        <v>4613.2</v>
      </c>
      <c r="K164" s="262">
        <f t="shared" si="18"/>
        <v>4613.2</v>
      </c>
      <c r="L164" s="8">
        <f t="shared" si="19"/>
        <v>5750</v>
      </c>
      <c r="M164" s="8">
        <f t="shared" si="20"/>
        <v>7475</v>
      </c>
      <c r="N164" s="187"/>
      <c r="O164" s="8">
        <f t="shared" si="22"/>
        <v>0</v>
      </c>
      <c r="P164" s="14"/>
      <c r="Q164" s="14"/>
      <c r="R164" s="290">
        <v>2000</v>
      </c>
      <c r="S164" s="14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155"/>
      <c r="BB164" s="5"/>
      <c r="BC164" s="5"/>
      <c r="BD164" s="5"/>
      <c r="BE164" s="5"/>
      <c r="BF164" s="5"/>
      <c r="BG164" s="5"/>
      <c r="BH164" s="5"/>
      <c r="BI164" s="5"/>
      <c r="BJ164" s="155"/>
      <c r="BK164" s="5"/>
      <c r="BL164" s="5"/>
      <c r="BM164" s="5"/>
      <c r="BN164" s="5"/>
      <c r="BO164" s="5"/>
      <c r="BP164" s="155"/>
      <c r="BQ164" s="5"/>
      <c r="BR164" s="5"/>
      <c r="BS164" s="5"/>
      <c r="BT164" s="5"/>
      <c r="BU164" s="5"/>
      <c r="BV164" s="5"/>
      <c r="BW164" s="5"/>
      <c r="BX164" s="5"/>
      <c r="BY164" s="155"/>
      <c r="BZ164" s="5"/>
      <c r="CA164" s="5"/>
      <c r="CB164" s="155"/>
      <c r="CC164" s="5"/>
      <c r="CD164" s="5"/>
      <c r="CE164" s="155">
        <v>13.2</v>
      </c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155"/>
      <c r="CR164" s="5"/>
      <c r="CS164" s="5"/>
      <c r="CT164" s="155"/>
      <c r="CU164" s="5"/>
      <c r="CV164" s="5"/>
      <c r="CW164" s="155"/>
      <c r="CX164" s="5"/>
      <c r="CY164" s="5"/>
      <c r="CZ164" s="155"/>
      <c r="DA164" s="5"/>
      <c r="DB164" s="5"/>
      <c r="DC164" s="5"/>
      <c r="DD164" s="5"/>
      <c r="DE164" s="5"/>
      <c r="DF164" s="5"/>
      <c r="DG164" s="5"/>
      <c r="DH164" s="5"/>
      <c r="DI164" s="155"/>
      <c r="DJ164" s="5"/>
      <c r="DK164" s="5"/>
      <c r="DL164" s="155"/>
      <c r="DM164" s="5"/>
      <c r="DN164" s="5"/>
      <c r="DO164" s="155"/>
      <c r="DP164" s="5"/>
      <c r="DQ164" s="5"/>
      <c r="DR164" s="5"/>
      <c r="DS164" s="5"/>
      <c r="DT164" s="5"/>
      <c r="DU164" s="155"/>
      <c r="DV164" s="5"/>
      <c r="DW164" s="5"/>
      <c r="DX164" s="5"/>
      <c r="DY164" s="5"/>
      <c r="DZ164" s="5"/>
      <c r="EA164" s="5"/>
      <c r="EB164" s="10"/>
      <c r="EC164" s="5"/>
      <c r="ED164" s="155"/>
      <c r="EE164" s="5"/>
      <c r="EF164" s="5"/>
      <c r="EG164" s="15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155"/>
      <c r="EW164" s="5"/>
      <c r="EX164" s="5"/>
      <c r="EY164" s="5"/>
      <c r="EZ164" s="5"/>
      <c r="FA164" s="5"/>
      <c r="FB164" s="155"/>
      <c r="FC164" s="5"/>
      <c r="FD164" s="5"/>
      <c r="FE164" s="5"/>
      <c r="FF164" s="5"/>
      <c r="FG164" s="5"/>
      <c r="FH164" s="155">
        <v>4333</v>
      </c>
      <c r="FI164" s="5">
        <v>1250</v>
      </c>
      <c r="FJ164" s="5"/>
      <c r="FK164" s="155"/>
      <c r="FL164" s="5"/>
      <c r="FM164" s="5"/>
      <c r="FN164" s="155"/>
      <c r="FO164" s="5"/>
      <c r="FP164" s="5"/>
      <c r="FQ164" s="155">
        <v>267</v>
      </c>
      <c r="FR164" s="5">
        <v>2500</v>
      </c>
      <c r="FS164" s="5"/>
      <c r="FT164" s="155"/>
      <c r="FU164" s="5"/>
      <c r="FV164" s="5"/>
      <c r="FW164" s="5"/>
      <c r="FX164" s="5"/>
      <c r="FY164" s="5"/>
      <c r="FZ164" s="5"/>
      <c r="GA164" s="45"/>
      <c r="GB164" s="5"/>
    </row>
    <row r="165" spans="1:184" ht="21" customHeight="1">
      <c r="A165" s="15">
        <v>144</v>
      </c>
      <c r="B165" s="206" t="s">
        <v>328</v>
      </c>
      <c r="C165" s="57" t="s">
        <v>329</v>
      </c>
      <c r="D165" s="301" t="s">
        <v>85</v>
      </c>
      <c r="E165" s="42">
        <v>786.45</v>
      </c>
      <c r="F165" s="5"/>
      <c r="G165" s="5"/>
      <c r="H165" s="266">
        <f t="shared" si="23"/>
        <v>0</v>
      </c>
      <c r="I165" s="64">
        <f t="shared" si="16"/>
        <v>0</v>
      </c>
      <c r="J165" s="8">
        <f t="shared" si="17"/>
        <v>0</v>
      </c>
      <c r="K165" s="262">
        <f t="shared" si="18"/>
        <v>0</v>
      </c>
      <c r="L165" s="8">
        <f t="shared" si="19"/>
        <v>10</v>
      </c>
      <c r="M165" s="8">
        <f t="shared" si="20"/>
        <v>13</v>
      </c>
      <c r="N165" s="187">
        <f t="shared" si="21"/>
        <v>10</v>
      </c>
      <c r="O165" s="8">
        <f t="shared" si="22"/>
        <v>7864.5</v>
      </c>
      <c r="P165" s="76"/>
      <c r="Q165" s="76"/>
      <c r="R165" s="295"/>
      <c r="S165" s="14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155"/>
      <c r="BB165" s="5"/>
      <c r="BC165" s="5"/>
      <c r="BD165" s="5"/>
      <c r="BE165" s="5"/>
      <c r="BF165" s="5"/>
      <c r="BG165" s="5"/>
      <c r="BH165" s="5"/>
      <c r="BI165" s="5"/>
      <c r="BJ165" s="155"/>
      <c r="BK165" s="5"/>
      <c r="BL165" s="5"/>
      <c r="BM165" s="5"/>
      <c r="BN165" s="5"/>
      <c r="BO165" s="5"/>
      <c r="BP165" s="155"/>
      <c r="BQ165" s="5"/>
      <c r="BR165" s="5"/>
      <c r="BS165" s="5"/>
      <c r="BT165" s="5"/>
      <c r="BU165" s="5"/>
      <c r="BV165" s="5"/>
      <c r="BW165" s="5"/>
      <c r="BX165" s="5"/>
      <c r="BY165" s="155"/>
      <c r="BZ165" s="5"/>
      <c r="CA165" s="5"/>
      <c r="CB165" s="155"/>
      <c r="CC165" s="5"/>
      <c r="CD165" s="5"/>
      <c r="CE165" s="155"/>
      <c r="CF165" s="5">
        <v>5</v>
      </c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155"/>
      <c r="CR165" s="5"/>
      <c r="CS165" s="5"/>
      <c r="CT165" s="155"/>
      <c r="CU165" s="5"/>
      <c r="CV165" s="5"/>
      <c r="CW165" s="155"/>
      <c r="CX165" s="5">
        <v>1</v>
      </c>
      <c r="CY165" s="5"/>
      <c r="CZ165" s="155"/>
      <c r="DA165" s="5"/>
      <c r="DB165" s="5"/>
      <c r="DC165" s="5"/>
      <c r="DD165" s="5"/>
      <c r="DE165" s="5"/>
      <c r="DF165" s="5"/>
      <c r="DG165" s="5"/>
      <c r="DH165" s="5"/>
      <c r="DI165" s="155"/>
      <c r="DJ165" s="5"/>
      <c r="DK165" s="5"/>
      <c r="DL165" s="155"/>
      <c r="DM165" s="5"/>
      <c r="DN165" s="5"/>
      <c r="DO165" s="155"/>
      <c r="DP165" s="5"/>
      <c r="DQ165" s="5"/>
      <c r="DR165" s="5"/>
      <c r="DS165" s="5"/>
      <c r="DT165" s="5"/>
      <c r="DU165" s="155"/>
      <c r="DV165" s="5">
        <v>4</v>
      </c>
      <c r="DW165" s="5"/>
      <c r="DX165" s="5"/>
      <c r="DY165" s="5"/>
      <c r="DZ165" s="5"/>
      <c r="EA165" s="5"/>
      <c r="EB165" s="10"/>
      <c r="EC165" s="5"/>
      <c r="ED165" s="155"/>
      <c r="EE165" s="5"/>
      <c r="EF165" s="5"/>
      <c r="EG165" s="15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155"/>
      <c r="EW165" s="5"/>
      <c r="EX165" s="5"/>
      <c r="EY165" s="5"/>
      <c r="EZ165" s="5"/>
      <c r="FA165" s="5"/>
      <c r="FB165" s="155"/>
      <c r="FC165" s="5"/>
      <c r="FD165" s="5"/>
      <c r="FE165" s="5"/>
      <c r="FF165" s="5"/>
      <c r="FG165" s="5"/>
      <c r="FH165" s="155"/>
      <c r="FI165" s="5"/>
      <c r="FJ165" s="5"/>
      <c r="FK165" s="155"/>
      <c r="FL165" s="5"/>
      <c r="FM165" s="5"/>
      <c r="FN165" s="155"/>
      <c r="FO165" s="5"/>
      <c r="FP165" s="5"/>
      <c r="FQ165" s="155"/>
      <c r="FR165" s="5"/>
      <c r="FS165" s="5"/>
      <c r="FT165" s="155"/>
      <c r="FU165" s="5"/>
      <c r="FV165" s="5"/>
      <c r="FW165" s="5"/>
      <c r="FX165" s="5"/>
      <c r="FY165" s="5"/>
      <c r="FZ165" s="5"/>
      <c r="GA165" s="45"/>
      <c r="GB165" s="5"/>
    </row>
    <row r="166" spans="1:184" ht="21" customHeight="1">
      <c r="A166" s="15">
        <v>145</v>
      </c>
      <c r="B166" s="206" t="s">
        <v>330</v>
      </c>
      <c r="C166" s="57" t="s">
        <v>331</v>
      </c>
      <c r="D166" s="301" t="s">
        <v>85</v>
      </c>
      <c r="E166" s="42">
        <v>13910</v>
      </c>
      <c r="F166" s="5">
        <v>45</v>
      </c>
      <c r="G166" s="5"/>
      <c r="H166" s="266">
        <f t="shared" si="23"/>
        <v>45</v>
      </c>
      <c r="I166" s="64">
        <f t="shared" si="16"/>
        <v>0</v>
      </c>
      <c r="J166" s="8">
        <f t="shared" si="17"/>
        <v>15.2</v>
      </c>
      <c r="K166" s="262">
        <f t="shared" si="18"/>
        <v>15.2</v>
      </c>
      <c r="L166" s="8">
        <f t="shared" si="19"/>
        <v>19</v>
      </c>
      <c r="M166" s="8">
        <f t="shared" si="20"/>
        <v>24.7</v>
      </c>
      <c r="N166" s="187"/>
      <c r="O166" s="8">
        <f t="shared" si="22"/>
        <v>0</v>
      </c>
      <c r="P166" s="81"/>
      <c r="Q166" s="81"/>
      <c r="R166" s="290">
        <v>1</v>
      </c>
      <c r="S166" s="14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155"/>
      <c r="BB166" s="5"/>
      <c r="BC166" s="5"/>
      <c r="BD166" s="5"/>
      <c r="BE166" s="5"/>
      <c r="BF166" s="5"/>
      <c r="BG166" s="5"/>
      <c r="BH166" s="5"/>
      <c r="BI166" s="5"/>
      <c r="BJ166" s="155"/>
      <c r="BK166" s="5"/>
      <c r="BL166" s="5"/>
      <c r="BM166" s="5"/>
      <c r="BN166" s="5"/>
      <c r="BO166" s="5"/>
      <c r="BP166" s="155"/>
      <c r="BQ166" s="5"/>
      <c r="BR166" s="5"/>
      <c r="BS166" s="5"/>
      <c r="BT166" s="5"/>
      <c r="BU166" s="5"/>
      <c r="BV166" s="5"/>
      <c r="BW166" s="5"/>
      <c r="BX166" s="5"/>
      <c r="BY166" s="155"/>
      <c r="BZ166" s="5"/>
      <c r="CA166" s="5"/>
      <c r="CB166" s="155"/>
      <c r="CC166" s="5"/>
      <c r="CD166" s="5"/>
      <c r="CE166" s="155">
        <v>6.5</v>
      </c>
      <c r="CF166" s="5">
        <v>15</v>
      </c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155"/>
      <c r="CR166" s="5"/>
      <c r="CS166" s="5"/>
      <c r="CT166" s="155"/>
      <c r="CU166" s="5"/>
      <c r="CV166" s="5"/>
      <c r="CW166" s="155">
        <v>0.7</v>
      </c>
      <c r="CX166" s="5">
        <v>1</v>
      </c>
      <c r="CY166" s="5"/>
      <c r="CZ166" s="155"/>
      <c r="DA166" s="5"/>
      <c r="DB166" s="5"/>
      <c r="DC166" s="5"/>
      <c r="DD166" s="5"/>
      <c r="DE166" s="5"/>
      <c r="DF166" s="5"/>
      <c r="DG166" s="5"/>
      <c r="DH166" s="5"/>
      <c r="DI166" s="155"/>
      <c r="DJ166" s="5"/>
      <c r="DK166" s="5"/>
      <c r="DL166" s="155"/>
      <c r="DM166" s="5"/>
      <c r="DN166" s="5"/>
      <c r="DO166" s="155"/>
      <c r="DP166" s="5"/>
      <c r="DQ166" s="5"/>
      <c r="DR166" s="5"/>
      <c r="DS166" s="5"/>
      <c r="DT166" s="5"/>
      <c r="DU166" s="155">
        <v>8</v>
      </c>
      <c r="DV166" s="5"/>
      <c r="DW166" s="5"/>
      <c r="DX166" s="5"/>
      <c r="DY166" s="5"/>
      <c r="DZ166" s="5"/>
      <c r="EA166" s="5"/>
      <c r="EB166" s="10"/>
      <c r="EC166" s="5"/>
      <c r="ED166" s="155"/>
      <c r="EE166" s="5"/>
      <c r="EF166" s="5"/>
      <c r="EG166" s="155"/>
      <c r="EH166" s="5">
        <v>2</v>
      </c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155"/>
      <c r="EW166" s="5"/>
      <c r="EX166" s="5"/>
      <c r="EY166" s="5"/>
      <c r="EZ166" s="5"/>
      <c r="FA166" s="5"/>
      <c r="FB166" s="155"/>
      <c r="FC166" s="5"/>
      <c r="FD166" s="5"/>
      <c r="FE166" s="5"/>
      <c r="FF166" s="5"/>
      <c r="FG166" s="5"/>
      <c r="FH166" s="155"/>
      <c r="FI166" s="5"/>
      <c r="FJ166" s="5"/>
      <c r="FK166" s="155"/>
      <c r="FL166" s="5"/>
      <c r="FM166" s="5"/>
      <c r="FN166" s="155"/>
      <c r="FO166" s="5"/>
      <c r="FP166" s="5"/>
      <c r="FQ166" s="155"/>
      <c r="FR166" s="5"/>
      <c r="FS166" s="5"/>
      <c r="FT166" s="155"/>
      <c r="FU166" s="5"/>
      <c r="FV166" s="5"/>
      <c r="FW166" s="5"/>
      <c r="FX166" s="5"/>
      <c r="FY166" s="5"/>
      <c r="FZ166" s="5"/>
      <c r="GA166" s="45"/>
      <c r="GB166" s="5"/>
    </row>
    <row r="167" spans="1:184" ht="21" customHeight="1">
      <c r="A167" s="15">
        <v>146</v>
      </c>
      <c r="B167" s="206" t="s">
        <v>332</v>
      </c>
      <c r="C167" s="57" t="s">
        <v>333</v>
      </c>
      <c r="D167" s="301" t="s">
        <v>116</v>
      </c>
      <c r="E167" s="42">
        <v>3531</v>
      </c>
      <c r="F167" s="5">
        <v>20</v>
      </c>
      <c r="G167" s="5"/>
      <c r="H167" s="266">
        <f t="shared" si="23"/>
        <v>20</v>
      </c>
      <c r="I167" s="64">
        <f t="shared" si="16"/>
        <v>0</v>
      </c>
      <c r="J167" s="8">
        <f t="shared" si="17"/>
        <v>0</v>
      </c>
      <c r="K167" s="262">
        <f t="shared" si="18"/>
        <v>0</v>
      </c>
      <c r="L167" s="8">
        <f t="shared" si="19"/>
        <v>30</v>
      </c>
      <c r="M167" s="8">
        <f t="shared" si="20"/>
        <v>39</v>
      </c>
      <c r="N167" s="187">
        <f t="shared" si="21"/>
        <v>10</v>
      </c>
      <c r="O167" s="8">
        <f t="shared" si="22"/>
        <v>35310</v>
      </c>
      <c r="P167" s="14"/>
      <c r="Q167" s="14"/>
      <c r="R167" s="290"/>
      <c r="S167" s="14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155"/>
      <c r="BB167" s="5"/>
      <c r="BC167" s="5"/>
      <c r="BD167" s="5"/>
      <c r="BE167" s="5"/>
      <c r="BF167" s="5"/>
      <c r="BG167" s="5"/>
      <c r="BH167" s="5"/>
      <c r="BI167" s="5"/>
      <c r="BJ167" s="155"/>
      <c r="BK167" s="5"/>
      <c r="BL167" s="5"/>
      <c r="BM167" s="5"/>
      <c r="BN167" s="5"/>
      <c r="BO167" s="5"/>
      <c r="BP167" s="155"/>
      <c r="BQ167" s="5"/>
      <c r="BR167" s="5"/>
      <c r="BS167" s="5"/>
      <c r="BT167" s="5"/>
      <c r="BU167" s="5"/>
      <c r="BV167" s="5"/>
      <c r="BW167" s="5"/>
      <c r="BX167" s="5"/>
      <c r="BY167" s="155"/>
      <c r="BZ167" s="5"/>
      <c r="CA167" s="5"/>
      <c r="CB167" s="155"/>
      <c r="CC167" s="5"/>
      <c r="CD167" s="5"/>
      <c r="CE167" s="15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155"/>
      <c r="CR167" s="5"/>
      <c r="CS167" s="5"/>
      <c r="CT167" s="155"/>
      <c r="CU167" s="5"/>
      <c r="CV167" s="5"/>
      <c r="CW167" s="155"/>
      <c r="CX167" s="5"/>
      <c r="CY167" s="5"/>
      <c r="CZ167" s="155"/>
      <c r="DA167" s="5">
        <v>30</v>
      </c>
      <c r="DB167" s="5"/>
      <c r="DC167" s="5"/>
      <c r="DD167" s="5"/>
      <c r="DE167" s="5"/>
      <c r="DF167" s="5"/>
      <c r="DG167" s="5"/>
      <c r="DH167" s="5"/>
      <c r="DI167" s="155"/>
      <c r="DJ167" s="5"/>
      <c r="DK167" s="5"/>
      <c r="DL167" s="155"/>
      <c r="DM167" s="5"/>
      <c r="DN167" s="5"/>
      <c r="DO167" s="155"/>
      <c r="DP167" s="5"/>
      <c r="DQ167" s="5"/>
      <c r="DR167" s="5"/>
      <c r="DS167" s="5"/>
      <c r="DT167" s="5"/>
      <c r="DU167" s="155"/>
      <c r="DV167" s="5"/>
      <c r="DW167" s="5"/>
      <c r="DX167" s="5"/>
      <c r="DY167" s="5"/>
      <c r="DZ167" s="5"/>
      <c r="EA167" s="5"/>
      <c r="EB167" s="10"/>
      <c r="EC167" s="5"/>
      <c r="ED167" s="155"/>
      <c r="EE167" s="5"/>
      <c r="EF167" s="5"/>
      <c r="EG167" s="15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155"/>
      <c r="EW167" s="5"/>
      <c r="EX167" s="5"/>
      <c r="EY167" s="5"/>
      <c r="EZ167" s="5"/>
      <c r="FA167" s="5"/>
      <c r="FB167" s="155"/>
      <c r="FC167" s="5"/>
      <c r="FD167" s="5"/>
      <c r="FE167" s="5"/>
      <c r="FF167" s="5"/>
      <c r="FG167" s="5"/>
      <c r="FH167" s="155"/>
      <c r="FI167" s="5"/>
      <c r="FJ167" s="5"/>
      <c r="FK167" s="155"/>
      <c r="FL167" s="5"/>
      <c r="FM167" s="5"/>
      <c r="FN167" s="155"/>
      <c r="FO167" s="5"/>
      <c r="FP167" s="5"/>
      <c r="FQ167" s="155"/>
      <c r="FR167" s="5"/>
      <c r="FS167" s="5"/>
      <c r="FT167" s="155"/>
      <c r="FU167" s="5"/>
      <c r="FV167" s="5"/>
      <c r="FW167" s="5"/>
      <c r="FX167" s="5"/>
      <c r="FY167" s="5"/>
      <c r="FZ167" s="5"/>
      <c r="GA167" s="45"/>
      <c r="GB167" s="5"/>
    </row>
    <row r="168" spans="1:184" ht="21" customHeight="1">
      <c r="A168" s="15">
        <v>147</v>
      </c>
      <c r="B168" s="206" t="s">
        <v>334</v>
      </c>
      <c r="C168" s="57" t="s">
        <v>2028</v>
      </c>
      <c r="D168" s="301" t="s">
        <v>143</v>
      </c>
      <c r="E168" s="42">
        <v>275</v>
      </c>
      <c r="F168" s="5"/>
      <c r="G168" s="5"/>
      <c r="H168" s="266">
        <f t="shared" si="23"/>
        <v>0</v>
      </c>
      <c r="I168" s="64">
        <f t="shared" si="16"/>
        <v>0</v>
      </c>
      <c r="J168" s="8">
        <f t="shared" si="17"/>
        <v>2415</v>
      </c>
      <c r="K168" s="262">
        <f t="shared" si="18"/>
        <v>2415</v>
      </c>
      <c r="L168" s="8">
        <f t="shared" si="19"/>
        <v>2200</v>
      </c>
      <c r="M168" s="8">
        <f t="shared" si="20"/>
        <v>2860</v>
      </c>
      <c r="N168" s="187"/>
      <c r="O168" s="8">
        <f t="shared" si="22"/>
        <v>0</v>
      </c>
      <c r="P168" s="80"/>
      <c r="Q168" s="80"/>
      <c r="R168" s="297"/>
      <c r="S168" s="14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155"/>
      <c r="BB168" s="5"/>
      <c r="BC168" s="5"/>
      <c r="BD168" s="5"/>
      <c r="BE168" s="5"/>
      <c r="BF168" s="5"/>
      <c r="BG168" s="5"/>
      <c r="BH168" s="5"/>
      <c r="BI168" s="5"/>
      <c r="BJ168" s="155"/>
      <c r="BK168" s="5"/>
      <c r="BL168" s="5"/>
      <c r="BM168" s="5"/>
      <c r="BN168" s="5"/>
      <c r="BO168" s="5"/>
      <c r="BP168" s="155"/>
      <c r="BQ168" s="5"/>
      <c r="BR168" s="5"/>
      <c r="BS168" s="5"/>
      <c r="BT168" s="5"/>
      <c r="BU168" s="5"/>
      <c r="BV168" s="5"/>
      <c r="BW168" s="5"/>
      <c r="BX168" s="5"/>
      <c r="BY168" s="155"/>
      <c r="BZ168" s="5"/>
      <c r="CA168" s="5"/>
      <c r="CB168" s="155"/>
      <c r="CC168" s="5"/>
      <c r="CD168" s="5"/>
      <c r="CE168" s="15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155"/>
      <c r="CR168" s="5"/>
      <c r="CS168" s="5"/>
      <c r="CT168" s="155"/>
      <c r="CU168" s="5"/>
      <c r="CV168" s="5"/>
      <c r="CW168" s="155">
        <v>1815</v>
      </c>
      <c r="CX168" s="5">
        <v>2000</v>
      </c>
      <c r="CY168" s="5"/>
      <c r="CZ168" s="155"/>
      <c r="DA168" s="5"/>
      <c r="DB168" s="5"/>
      <c r="DC168" s="5"/>
      <c r="DD168" s="5"/>
      <c r="DE168" s="5"/>
      <c r="DF168" s="5"/>
      <c r="DG168" s="5"/>
      <c r="DH168" s="5"/>
      <c r="DI168" s="155"/>
      <c r="DJ168" s="5"/>
      <c r="DK168" s="5"/>
      <c r="DL168" s="155"/>
      <c r="DM168" s="5"/>
      <c r="DN168" s="5"/>
      <c r="DO168" s="155"/>
      <c r="DP168" s="5"/>
      <c r="DQ168" s="5"/>
      <c r="DR168" s="5"/>
      <c r="DS168" s="5"/>
      <c r="DT168" s="5"/>
      <c r="DU168" s="155">
        <v>600</v>
      </c>
      <c r="DV168" s="5">
        <v>200</v>
      </c>
      <c r="DW168" s="5"/>
      <c r="DX168" s="5"/>
      <c r="DY168" s="5"/>
      <c r="DZ168" s="5"/>
      <c r="EA168" s="5"/>
      <c r="EB168" s="10"/>
      <c r="EC168" s="5"/>
      <c r="ED168" s="155"/>
      <c r="EE168" s="5"/>
      <c r="EF168" s="5"/>
      <c r="EG168" s="15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155"/>
      <c r="EW168" s="5"/>
      <c r="EX168" s="5"/>
      <c r="EY168" s="5"/>
      <c r="EZ168" s="5"/>
      <c r="FA168" s="5"/>
      <c r="FB168" s="155"/>
      <c r="FC168" s="5"/>
      <c r="FD168" s="5"/>
      <c r="FE168" s="5"/>
      <c r="FF168" s="5"/>
      <c r="FG168" s="5"/>
      <c r="FH168" s="155"/>
      <c r="FI168" s="5"/>
      <c r="FJ168" s="5"/>
      <c r="FK168" s="155"/>
      <c r="FL168" s="5"/>
      <c r="FM168" s="5"/>
      <c r="FN168" s="155"/>
      <c r="FO168" s="5"/>
      <c r="FP168" s="5"/>
      <c r="FQ168" s="155"/>
      <c r="FR168" s="5"/>
      <c r="FS168" s="5"/>
      <c r="FT168" s="155"/>
      <c r="FU168" s="5"/>
      <c r="FV168" s="5"/>
      <c r="FW168" s="5"/>
      <c r="FX168" s="5"/>
      <c r="FY168" s="5"/>
      <c r="FZ168" s="5"/>
      <c r="GA168" s="45"/>
      <c r="GB168" s="5"/>
    </row>
    <row r="169" spans="1:184" ht="21" customHeight="1">
      <c r="A169" s="15">
        <v>148</v>
      </c>
      <c r="B169" s="222" t="s">
        <v>335</v>
      </c>
      <c r="C169" s="82" t="s">
        <v>336</v>
      </c>
      <c r="D169" s="301" t="s">
        <v>143</v>
      </c>
      <c r="E169" s="42">
        <v>4300</v>
      </c>
      <c r="F169" s="5">
        <v>50</v>
      </c>
      <c r="G169" s="5"/>
      <c r="H169" s="266">
        <f t="shared" si="23"/>
        <v>50</v>
      </c>
      <c r="I169" s="64">
        <f t="shared" si="16"/>
        <v>0</v>
      </c>
      <c r="J169" s="8">
        <f t="shared" si="17"/>
        <v>77</v>
      </c>
      <c r="K169" s="262">
        <f t="shared" si="18"/>
        <v>77</v>
      </c>
      <c r="L169" s="8">
        <f t="shared" si="19"/>
        <v>600</v>
      </c>
      <c r="M169" s="8">
        <f t="shared" si="20"/>
        <v>780</v>
      </c>
      <c r="N169" s="187">
        <f t="shared" si="21"/>
        <v>473</v>
      </c>
      <c r="O169" s="8">
        <f t="shared" si="22"/>
        <v>2033900</v>
      </c>
      <c r="P169" s="14"/>
      <c r="Q169" s="14"/>
      <c r="R169" s="290">
        <v>500</v>
      </c>
      <c r="S169" s="14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155"/>
      <c r="BB169" s="5"/>
      <c r="BC169" s="5"/>
      <c r="BD169" s="5"/>
      <c r="BE169" s="5"/>
      <c r="BF169" s="5"/>
      <c r="BG169" s="5"/>
      <c r="BH169" s="5"/>
      <c r="BI169" s="5"/>
      <c r="BJ169" s="155"/>
      <c r="BK169" s="5"/>
      <c r="BL169" s="5"/>
      <c r="BM169" s="5"/>
      <c r="BN169" s="5"/>
      <c r="BO169" s="5"/>
      <c r="BP169" s="155"/>
      <c r="BQ169" s="5"/>
      <c r="BR169" s="5"/>
      <c r="BS169" s="5"/>
      <c r="BT169" s="5"/>
      <c r="BU169" s="5"/>
      <c r="BV169" s="5"/>
      <c r="BW169" s="5"/>
      <c r="BX169" s="5"/>
      <c r="BY169" s="155"/>
      <c r="BZ169" s="5"/>
      <c r="CA169" s="5"/>
      <c r="CB169" s="155"/>
      <c r="CC169" s="5"/>
      <c r="CD169" s="5"/>
      <c r="CE169" s="15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155"/>
      <c r="CR169" s="5"/>
      <c r="CS169" s="5"/>
      <c r="CT169" s="155"/>
      <c r="CU169" s="5"/>
      <c r="CV169" s="5"/>
      <c r="CW169" s="155">
        <v>77</v>
      </c>
      <c r="CX169" s="5">
        <v>100</v>
      </c>
      <c r="CY169" s="5"/>
      <c r="CZ169" s="155"/>
      <c r="DA169" s="5"/>
      <c r="DB169" s="5"/>
      <c r="DC169" s="5"/>
      <c r="DD169" s="5"/>
      <c r="DE169" s="5"/>
      <c r="DF169" s="5"/>
      <c r="DG169" s="5"/>
      <c r="DH169" s="5"/>
      <c r="DI169" s="155"/>
      <c r="DJ169" s="5"/>
      <c r="DK169" s="5"/>
      <c r="DL169" s="155"/>
      <c r="DM169" s="5"/>
      <c r="DN169" s="5"/>
      <c r="DO169" s="155"/>
      <c r="DP169" s="5"/>
      <c r="DQ169" s="5"/>
      <c r="DR169" s="5"/>
      <c r="DS169" s="5"/>
      <c r="DT169" s="5"/>
      <c r="DU169" s="155"/>
      <c r="DV169" s="5"/>
      <c r="DW169" s="5"/>
      <c r="DX169" s="5"/>
      <c r="DY169" s="5"/>
      <c r="DZ169" s="5"/>
      <c r="EA169" s="5"/>
      <c r="EB169" s="10"/>
      <c r="EC169" s="5"/>
      <c r="ED169" s="155"/>
      <c r="EE169" s="5"/>
      <c r="EF169" s="5"/>
      <c r="EG169" s="15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155"/>
      <c r="EW169" s="5"/>
      <c r="EX169" s="5"/>
      <c r="EY169" s="5"/>
      <c r="EZ169" s="5"/>
      <c r="FA169" s="5"/>
      <c r="FB169" s="155"/>
      <c r="FC169" s="5"/>
      <c r="FD169" s="5"/>
      <c r="FE169" s="5"/>
      <c r="FF169" s="5"/>
      <c r="FG169" s="5"/>
      <c r="FH169" s="155"/>
      <c r="FI169" s="5"/>
      <c r="FJ169" s="5"/>
      <c r="FK169" s="155"/>
      <c r="FL169" s="5"/>
      <c r="FM169" s="5"/>
      <c r="FN169" s="155"/>
      <c r="FO169" s="5"/>
      <c r="FP169" s="5"/>
      <c r="FQ169" s="155"/>
      <c r="FR169" s="5"/>
      <c r="FS169" s="5"/>
      <c r="FT169" s="155"/>
      <c r="FU169" s="5"/>
      <c r="FV169" s="5"/>
      <c r="FW169" s="5"/>
      <c r="FX169" s="5"/>
      <c r="FY169" s="5"/>
      <c r="FZ169" s="5"/>
      <c r="GA169" s="45"/>
      <c r="GB169" s="5"/>
    </row>
    <row r="170" spans="1:184" ht="21" customHeight="1">
      <c r="A170" s="15">
        <v>149</v>
      </c>
      <c r="B170" s="206" t="s">
        <v>337</v>
      </c>
      <c r="C170" s="57" t="s">
        <v>338</v>
      </c>
      <c r="D170" s="301" t="s">
        <v>143</v>
      </c>
      <c r="E170" s="42">
        <v>2.99</v>
      </c>
      <c r="F170" s="5">
        <v>9000</v>
      </c>
      <c r="G170" s="5"/>
      <c r="H170" s="266">
        <f t="shared" si="23"/>
        <v>9000</v>
      </c>
      <c r="I170" s="64">
        <f t="shared" si="16"/>
        <v>0</v>
      </c>
      <c r="J170" s="8">
        <f t="shared" si="17"/>
        <v>1000</v>
      </c>
      <c r="K170" s="262">
        <f t="shared" si="18"/>
        <v>1000</v>
      </c>
      <c r="L170" s="8">
        <f t="shared" si="19"/>
        <v>11500</v>
      </c>
      <c r="M170" s="8">
        <f t="shared" si="20"/>
        <v>14950</v>
      </c>
      <c r="N170" s="187">
        <f t="shared" si="21"/>
        <v>1500</v>
      </c>
      <c r="O170" s="8">
        <f t="shared" si="22"/>
        <v>4485</v>
      </c>
      <c r="P170" s="80"/>
      <c r="Q170" s="80"/>
      <c r="R170" s="297"/>
      <c r="S170" s="14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155"/>
      <c r="BB170" s="5"/>
      <c r="BC170" s="5"/>
      <c r="BD170" s="5"/>
      <c r="BE170" s="5"/>
      <c r="BF170" s="5"/>
      <c r="BG170" s="5"/>
      <c r="BH170" s="5"/>
      <c r="BI170" s="5"/>
      <c r="BJ170" s="155"/>
      <c r="BK170" s="5"/>
      <c r="BL170" s="5"/>
      <c r="BM170" s="5"/>
      <c r="BN170" s="5"/>
      <c r="BO170" s="5"/>
      <c r="BP170" s="155"/>
      <c r="BQ170" s="5"/>
      <c r="BR170" s="5"/>
      <c r="BS170" s="5"/>
      <c r="BT170" s="5"/>
      <c r="BU170" s="5"/>
      <c r="BV170" s="5"/>
      <c r="BW170" s="5"/>
      <c r="BX170" s="5"/>
      <c r="BY170" s="155"/>
      <c r="BZ170" s="5"/>
      <c r="CA170" s="5"/>
      <c r="CB170" s="155"/>
      <c r="CC170" s="5"/>
      <c r="CD170" s="5"/>
      <c r="CE170" s="15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155"/>
      <c r="CR170" s="5"/>
      <c r="CS170" s="5"/>
      <c r="CT170" s="155"/>
      <c r="CU170" s="5"/>
      <c r="CV170" s="5"/>
      <c r="CW170" s="155"/>
      <c r="CX170" s="5"/>
      <c r="CY170" s="5"/>
      <c r="CZ170" s="155"/>
      <c r="DA170" s="5"/>
      <c r="DB170" s="5"/>
      <c r="DC170" s="5"/>
      <c r="DD170" s="5"/>
      <c r="DE170" s="5"/>
      <c r="DF170" s="5"/>
      <c r="DG170" s="5"/>
      <c r="DH170" s="5"/>
      <c r="DI170" s="155"/>
      <c r="DJ170" s="5">
        <v>9500</v>
      </c>
      <c r="DK170" s="5"/>
      <c r="DL170" s="155"/>
      <c r="DM170" s="5"/>
      <c r="DN170" s="5"/>
      <c r="DO170" s="155"/>
      <c r="DP170" s="5"/>
      <c r="DQ170" s="5"/>
      <c r="DR170" s="5"/>
      <c r="DS170" s="5"/>
      <c r="DT170" s="5"/>
      <c r="DU170" s="155"/>
      <c r="DV170" s="5">
        <v>500</v>
      </c>
      <c r="DW170" s="5"/>
      <c r="DX170" s="5"/>
      <c r="DY170" s="5"/>
      <c r="DZ170" s="5"/>
      <c r="EA170" s="5"/>
      <c r="EB170" s="10"/>
      <c r="EC170" s="5"/>
      <c r="ED170" s="155"/>
      <c r="EE170" s="5"/>
      <c r="EF170" s="5"/>
      <c r="EG170" s="15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155">
        <v>1000</v>
      </c>
      <c r="EW170" s="5">
        <v>1500</v>
      </c>
      <c r="EX170" s="5"/>
      <c r="EY170" s="5"/>
      <c r="EZ170" s="5"/>
      <c r="FA170" s="5"/>
      <c r="FB170" s="155"/>
      <c r="FC170" s="5"/>
      <c r="FD170" s="5"/>
      <c r="FE170" s="5"/>
      <c r="FF170" s="5"/>
      <c r="FG170" s="5"/>
      <c r="FH170" s="155"/>
      <c r="FI170" s="5"/>
      <c r="FJ170" s="5"/>
      <c r="FK170" s="155"/>
      <c r="FL170" s="5"/>
      <c r="FM170" s="5"/>
      <c r="FN170" s="155"/>
      <c r="FO170" s="5"/>
      <c r="FP170" s="5"/>
      <c r="FQ170" s="155"/>
      <c r="FR170" s="5"/>
      <c r="FS170" s="5"/>
      <c r="FT170" s="155"/>
      <c r="FU170" s="5"/>
      <c r="FV170" s="5"/>
      <c r="FW170" s="5"/>
      <c r="FX170" s="5"/>
      <c r="FY170" s="5"/>
      <c r="FZ170" s="5"/>
      <c r="GA170" s="45"/>
      <c r="GB170" s="5"/>
    </row>
    <row r="171" spans="1:184" ht="21" customHeight="1">
      <c r="A171" s="15">
        <v>150</v>
      </c>
      <c r="B171" s="206" t="s">
        <v>339</v>
      </c>
      <c r="C171" s="57" t="s">
        <v>340</v>
      </c>
      <c r="D171" s="301" t="s">
        <v>143</v>
      </c>
      <c r="E171" s="42">
        <v>3.21</v>
      </c>
      <c r="F171" s="5">
        <v>6500</v>
      </c>
      <c r="G171" s="5"/>
      <c r="H171" s="266">
        <f t="shared" si="23"/>
        <v>6500</v>
      </c>
      <c r="I171" s="64">
        <f t="shared" si="16"/>
        <v>0</v>
      </c>
      <c r="J171" s="8">
        <f t="shared" si="17"/>
        <v>1000</v>
      </c>
      <c r="K171" s="262">
        <f t="shared" si="18"/>
        <v>1000</v>
      </c>
      <c r="L171" s="8">
        <f t="shared" si="19"/>
        <v>4140</v>
      </c>
      <c r="M171" s="8">
        <f t="shared" si="20"/>
        <v>5382</v>
      </c>
      <c r="N171" s="187"/>
      <c r="O171" s="8">
        <f t="shared" si="22"/>
        <v>0</v>
      </c>
      <c r="P171" s="76"/>
      <c r="Q171" s="76"/>
      <c r="R171" s="295"/>
      <c r="S171" s="14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155"/>
      <c r="BB171" s="5"/>
      <c r="BC171" s="5"/>
      <c r="BD171" s="5"/>
      <c r="BE171" s="5"/>
      <c r="BF171" s="5"/>
      <c r="BG171" s="5"/>
      <c r="BH171" s="5"/>
      <c r="BI171" s="5"/>
      <c r="BJ171" s="155"/>
      <c r="BK171" s="5"/>
      <c r="BL171" s="5"/>
      <c r="BM171" s="5"/>
      <c r="BN171" s="5"/>
      <c r="BO171" s="5"/>
      <c r="BP171" s="155"/>
      <c r="BQ171" s="5"/>
      <c r="BR171" s="5"/>
      <c r="BS171" s="5"/>
      <c r="BT171" s="5"/>
      <c r="BU171" s="5"/>
      <c r="BV171" s="5"/>
      <c r="BW171" s="5"/>
      <c r="BX171" s="5"/>
      <c r="BY171" s="155"/>
      <c r="BZ171" s="5"/>
      <c r="CA171" s="5"/>
      <c r="CB171" s="155"/>
      <c r="CC171" s="5"/>
      <c r="CD171" s="5"/>
      <c r="CE171" s="155"/>
      <c r="CF171" s="5">
        <v>1000</v>
      </c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155"/>
      <c r="CR171" s="5"/>
      <c r="CS171" s="5"/>
      <c r="CT171" s="155"/>
      <c r="CU171" s="5"/>
      <c r="CV171" s="5"/>
      <c r="CW171" s="155"/>
      <c r="CX171" s="5">
        <v>640</v>
      </c>
      <c r="CY171" s="5"/>
      <c r="CZ171" s="155"/>
      <c r="DA171" s="5"/>
      <c r="DB171" s="5"/>
      <c r="DC171" s="5"/>
      <c r="DD171" s="5"/>
      <c r="DE171" s="5"/>
      <c r="DF171" s="5"/>
      <c r="DG171" s="5"/>
      <c r="DH171" s="5"/>
      <c r="DI171" s="155"/>
      <c r="DJ171" s="5">
        <v>1500</v>
      </c>
      <c r="DK171" s="5"/>
      <c r="DL171" s="155"/>
      <c r="DM171" s="5"/>
      <c r="DN171" s="5"/>
      <c r="DO171" s="155"/>
      <c r="DP171" s="5"/>
      <c r="DQ171" s="5"/>
      <c r="DR171" s="5"/>
      <c r="DS171" s="5"/>
      <c r="DT171" s="5"/>
      <c r="DU171" s="155"/>
      <c r="DV171" s="5"/>
      <c r="DW171" s="5"/>
      <c r="DX171" s="5"/>
      <c r="DY171" s="5"/>
      <c r="DZ171" s="5"/>
      <c r="EA171" s="5"/>
      <c r="EB171" s="10"/>
      <c r="EC171" s="5"/>
      <c r="ED171" s="155"/>
      <c r="EE171" s="5">
        <v>500</v>
      </c>
      <c r="EF171" s="5"/>
      <c r="EG171" s="15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155">
        <v>1000</v>
      </c>
      <c r="EW171" s="5"/>
      <c r="EX171" s="5"/>
      <c r="EY171" s="5"/>
      <c r="EZ171" s="5"/>
      <c r="FA171" s="5"/>
      <c r="FB171" s="155"/>
      <c r="FC171" s="5"/>
      <c r="FD171" s="5"/>
      <c r="FE171" s="5"/>
      <c r="FF171" s="5">
        <v>500</v>
      </c>
      <c r="FG171" s="5"/>
      <c r="FH171" s="155"/>
      <c r="FI171" s="5"/>
      <c r="FJ171" s="5"/>
      <c r="FK171" s="155"/>
      <c r="FL171" s="5"/>
      <c r="FM171" s="5"/>
      <c r="FN171" s="155"/>
      <c r="FO171" s="5"/>
      <c r="FP171" s="5"/>
      <c r="FQ171" s="155"/>
      <c r="FR171" s="5"/>
      <c r="FS171" s="5"/>
      <c r="FT171" s="155"/>
      <c r="FU171" s="5"/>
      <c r="FV171" s="5"/>
      <c r="FW171" s="5"/>
      <c r="FX171" s="5"/>
      <c r="FY171" s="5"/>
      <c r="FZ171" s="5"/>
      <c r="GA171" s="45"/>
      <c r="GB171" s="5"/>
    </row>
    <row r="172" spans="1:184" ht="21" customHeight="1">
      <c r="A172" s="15">
        <v>151</v>
      </c>
      <c r="B172" s="206" t="s">
        <v>341</v>
      </c>
      <c r="C172" s="264" t="s">
        <v>342</v>
      </c>
      <c r="D172" s="301" t="s">
        <v>143</v>
      </c>
      <c r="E172" s="42">
        <v>5.885</v>
      </c>
      <c r="F172" s="5">
        <v>27000</v>
      </c>
      <c r="G172" s="5"/>
      <c r="H172" s="267">
        <f t="shared" si="23"/>
        <v>27000</v>
      </c>
      <c r="I172" s="64">
        <f t="shared" si="16"/>
        <v>0</v>
      </c>
      <c r="J172" s="8">
        <f t="shared" si="17"/>
        <v>6150</v>
      </c>
      <c r="K172" s="262">
        <f t="shared" si="18"/>
        <v>6150</v>
      </c>
      <c r="L172" s="8">
        <f t="shared" si="19"/>
        <v>40000</v>
      </c>
      <c r="M172" s="8">
        <f t="shared" si="20"/>
        <v>52000</v>
      </c>
      <c r="N172" s="187">
        <f t="shared" si="21"/>
        <v>6850</v>
      </c>
      <c r="O172" s="8">
        <f t="shared" si="22"/>
        <v>40312.25</v>
      </c>
      <c r="P172" s="14"/>
      <c r="Q172" s="14"/>
      <c r="R172" s="290"/>
      <c r="S172" s="14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155"/>
      <c r="BB172" s="5"/>
      <c r="BC172" s="5"/>
      <c r="BD172" s="5"/>
      <c r="BE172" s="5"/>
      <c r="BF172" s="5"/>
      <c r="BG172" s="5"/>
      <c r="BH172" s="5"/>
      <c r="BI172" s="5"/>
      <c r="BJ172" s="155"/>
      <c r="BK172" s="5"/>
      <c r="BL172" s="5"/>
      <c r="BM172" s="5"/>
      <c r="BN172" s="5"/>
      <c r="BO172" s="5"/>
      <c r="BP172" s="155"/>
      <c r="BQ172" s="5"/>
      <c r="BR172" s="5"/>
      <c r="BS172" s="5"/>
      <c r="BT172" s="5"/>
      <c r="BU172" s="5"/>
      <c r="BV172" s="5"/>
      <c r="BW172" s="5"/>
      <c r="BX172" s="5"/>
      <c r="BY172" s="155"/>
      <c r="BZ172" s="5"/>
      <c r="CA172" s="5"/>
      <c r="CB172" s="155"/>
      <c r="CC172" s="5"/>
      <c r="CD172" s="5"/>
      <c r="CE172" s="15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155"/>
      <c r="CR172" s="5"/>
      <c r="CS172" s="5"/>
      <c r="CT172" s="155"/>
      <c r="CU172" s="5"/>
      <c r="CV172" s="5"/>
      <c r="CW172" s="155"/>
      <c r="CX172" s="5"/>
      <c r="CY172" s="5"/>
      <c r="CZ172" s="155"/>
      <c r="DA172" s="5"/>
      <c r="DB172" s="5"/>
      <c r="DC172" s="5"/>
      <c r="DD172" s="5"/>
      <c r="DE172" s="5"/>
      <c r="DF172" s="5"/>
      <c r="DG172" s="5"/>
      <c r="DH172" s="5"/>
      <c r="DI172" s="155"/>
      <c r="DJ172" s="5"/>
      <c r="DK172" s="5"/>
      <c r="DL172" s="155"/>
      <c r="DM172" s="5"/>
      <c r="DN172" s="5"/>
      <c r="DO172" s="155"/>
      <c r="DP172" s="5"/>
      <c r="DQ172" s="5"/>
      <c r="DR172" s="5"/>
      <c r="DS172" s="5"/>
      <c r="DT172" s="5"/>
      <c r="DU172" s="155"/>
      <c r="DV172" s="5"/>
      <c r="DW172" s="5"/>
      <c r="DX172" s="5"/>
      <c r="DY172" s="5"/>
      <c r="DZ172" s="5"/>
      <c r="EA172" s="5"/>
      <c r="EB172" s="10"/>
      <c r="EC172" s="5"/>
      <c r="ED172" s="155"/>
      <c r="EE172" s="5"/>
      <c r="EF172" s="5"/>
      <c r="EG172" s="15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155"/>
      <c r="EW172" s="5"/>
      <c r="EX172" s="5"/>
      <c r="EY172" s="5"/>
      <c r="EZ172" s="5"/>
      <c r="FA172" s="5"/>
      <c r="FB172" s="155"/>
      <c r="FC172" s="5"/>
      <c r="FD172" s="5"/>
      <c r="FE172" s="5"/>
      <c r="FF172" s="5"/>
      <c r="FG172" s="5"/>
      <c r="FH172" s="155">
        <v>3570</v>
      </c>
      <c r="FI172" s="5">
        <v>10000</v>
      </c>
      <c r="FJ172" s="5"/>
      <c r="FK172" s="155"/>
      <c r="FL172" s="5"/>
      <c r="FM172" s="5"/>
      <c r="FN172" s="160">
        <v>500</v>
      </c>
      <c r="FO172" s="5">
        <v>10000</v>
      </c>
      <c r="FP172" s="5"/>
      <c r="FQ172" s="155">
        <v>2080</v>
      </c>
      <c r="FR172" s="5">
        <v>20000</v>
      </c>
      <c r="FS172" s="5"/>
      <c r="FT172" s="155"/>
      <c r="FU172" s="5"/>
      <c r="FV172" s="5"/>
      <c r="FW172" s="5"/>
      <c r="FX172" s="5"/>
      <c r="FY172" s="5"/>
      <c r="FZ172" s="5"/>
      <c r="GA172" s="45"/>
      <c r="GB172" s="5"/>
    </row>
    <row r="173" spans="1:184" ht="21" customHeight="1">
      <c r="A173" s="15">
        <v>152</v>
      </c>
      <c r="B173" s="206" t="s">
        <v>343</v>
      </c>
      <c r="C173" s="57" t="s">
        <v>344</v>
      </c>
      <c r="D173" s="301" t="s">
        <v>143</v>
      </c>
      <c r="E173" s="42">
        <v>19</v>
      </c>
      <c r="F173" s="5">
        <v>1000</v>
      </c>
      <c r="G173" s="5"/>
      <c r="H173" s="266">
        <f t="shared" si="23"/>
        <v>1000</v>
      </c>
      <c r="I173" s="64">
        <f t="shared" si="16"/>
        <v>0</v>
      </c>
      <c r="J173" s="8">
        <f t="shared" si="17"/>
        <v>1300</v>
      </c>
      <c r="K173" s="262">
        <f t="shared" si="18"/>
        <v>1300</v>
      </c>
      <c r="L173" s="8">
        <f t="shared" si="19"/>
        <v>500</v>
      </c>
      <c r="M173" s="8">
        <f t="shared" si="20"/>
        <v>650</v>
      </c>
      <c r="N173" s="187"/>
      <c r="O173" s="8">
        <f t="shared" si="22"/>
        <v>0</v>
      </c>
      <c r="P173" s="14"/>
      <c r="Q173" s="14"/>
      <c r="R173" s="290"/>
      <c r="S173" s="14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155"/>
      <c r="BB173" s="5"/>
      <c r="BC173" s="5"/>
      <c r="BD173" s="5"/>
      <c r="BE173" s="5"/>
      <c r="BF173" s="5"/>
      <c r="BG173" s="5"/>
      <c r="BH173" s="5"/>
      <c r="BI173" s="5"/>
      <c r="BJ173" s="155"/>
      <c r="BK173" s="5"/>
      <c r="BL173" s="5"/>
      <c r="BM173" s="5"/>
      <c r="BN173" s="5"/>
      <c r="BO173" s="5"/>
      <c r="BP173" s="155"/>
      <c r="BQ173" s="5"/>
      <c r="BR173" s="5"/>
      <c r="BS173" s="5"/>
      <c r="BT173" s="5"/>
      <c r="BU173" s="5"/>
      <c r="BV173" s="5"/>
      <c r="BW173" s="5"/>
      <c r="BX173" s="5"/>
      <c r="BY173" s="155"/>
      <c r="BZ173" s="5"/>
      <c r="CA173" s="5"/>
      <c r="CB173" s="155"/>
      <c r="CC173" s="5"/>
      <c r="CD173" s="5"/>
      <c r="CE173" s="15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155"/>
      <c r="CR173" s="5"/>
      <c r="CS173" s="5"/>
      <c r="CT173" s="155"/>
      <c r="CU173" s="5"/>
      <c r="CV173" s="5"/>
      <c r="CW173" s="155"/>
      <c r="CX173" s="5"/>
      <c r="CY173" s="5"/>
      <c r="CZ173" s="155"/>
      <c r="DA173" s="5"/>
      <c r="DB173" s="5"/>
      <c r="DC173" s="5"/>
      <c r="DD173" s="5"/>
      <c r="DE173" s="5"/>
      <c r="DF173" s="5"/>
      <c r="DG173" s="5"/>
      <c r="DH173" s="5"/>
      <c r="DI173" s="155"/>
      <c r="DJ173" s="5"/>
      <c r="DK173" s="5"/>
      <c r="DL173" s="155"/>
      <c r="DM173" s="5"/>
      <c r="DN173" s="5"/>
      <c r="DO173" s="155"/>
      <c r="DP173" s="5"/>
      <c r="DQ173" s="5"/>
      <c r="DR173" s="5"/>
      <c r="DS173" s="5"/>
      <c r="DT173" s="5"/>
      <c r="DU173" s="155"/>
      <c r="DV173" s="5"/>
      <c r="DW173" s="5"/>
      <c r="DX173" s="5"/>
      <c r="DY173" s="5"/>
      <c r="DZ173" s="5"/>
      <c r="EA173" s="5"/>
      <c r="EB173" s="10"/>
      <c r="EC173" s="5"/>
      <c r="ED173" s="155"/>
      <c r="EE173" s="5"/>
      <c r="EF173" s="5"/>
      <c r="EG173" s="15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155"/>
      <c r="EW173" s="5"/>
      <c r="EX173" s="5"/>
      <c r="EY173" s="5"/>
      <c r="EZ173" s="5"/>
      <c r="FA173" s="5"/>
      <c r="FB173" s="155"/>
      <c r="FC173" s="5"/>
      <c r="FD173" s="5"/>
      <c r="FE173" s="5"/>
      <c r="FF173" s="5"/>
      <c r="FG173" s="5"/>
      <c r="FH173" s="155">
        <v>1000</v>
      </c>
      <c r="FI173" s="5"/>
      <c r="FJ173" s="5"/>
      <c r="FK173" s="155"/>
      <c r="FL173" s="5"/>
      <c r="FM173" s="5"/>
      <c r="FN173" s="155"/>
      <c r="FO173" s="5"/>
      <c r="FP173" s="5"/>
      <c r="FQ173" s="155">
        <v>300</v>
      </c>
      <c r="FR173" s="5">
        <v>500</v>
      </c>
      <c r="FS173" s="5"/>
      <c r="FT173" s="155"/>
      <c r="FU173" s="5"/>
      <c r="FV173" s="5"/>
      <c r="FW173" s="5"/>
      <c r="FX173" s="5"/>
      <c r="FY173" s="5"/>
      <c r="FZ173" s="5"/>
      <c r="GA173" s="45"/>
      <c r="GB173" s="5"/>
    </row>
    <row r="174" spans="1:184" ht="21" customHeight="1">
      <c r="A174" s="15"/>
      <c r="B174" s="206"/>
      <c r="C174" s="85" t="s">
        <v>2035</v>
      </c>
      <c r="D174" s="301"/>
      <c r="E174" s="42"/>
      <c r="F174" s="5"/>
      <c r="G174" s="5"/>
      <c r="H174" s="266"/>
      <c r="I174" s="64">
        <f t="shared" si="16"/>
        <v>0</v>
      </c>
      <c r="J174" s="8">
        <f t="shared" si="17"/>
        <v>0</v>
      </c>
      <c r="K174" s="262">
        <f t="shared" si="18"/>
        <v>0</v>
      </c>
      <c r="L174" s="8">
        <f t="shared" si="19"/>
        <v>0</v>
      </c>
      <c r="M174" s="8">
        <f t="shared" si="20"/>
        <v>0</v>
      </c>
      <c r="N174" s="187">
        <f t="shared" si="21"/>
        <v>0</v>
      </c>
      <c r="O174" s="8">
        <f t="shared" si="22"/>
        <v>0</v>
      </c>
      <c r="P174" s="14"/>
      <c r="Q174" s="14"/>
      <c r="R174" s="290"/>
      <c r="S174" s="14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155"/>
      <c r="BB174" s="5"/>
      <c r="BC174" s="5"/>
      <c r="BD174" s="5"/>
      <c r="BE174" s="5"/>
      <c r="BF174" s="5"/>
      <c r="BG174" s="5"/>
      <c r="BH174" s="5"/>
      <c r="BI174" s="5"/>
      <c r="BJ174" s="155"/>
      <c r="BK174" s="5"/>
      <c r="BL174" s="5"/>
      <c r="BM174" s="5"/>
      <c r="BN174" s="5"/>
      <c r="BO174" s="5"/>
      <c r="BP174" s="155"/>
      <c r="BQ174" s="5"/>
      <c r="BR174" s="5"/>
      <c r="BS174" s="5"/>
      <c r="BT174" s="5"/>
      <c r="BU174" s="5"/>
      <c r="BV174" s="5"/>
      <c r="BW174" s="5"/>
      <c r="BX174" s="5"/>
      <c r="BY174" s="155"/>
      <c r="BZ174" s="5"/>
      <c r="CA174" s="5"/>
      <c r="CB174" s="155"/>
      <c r="CC174" s="5"/>
      <c r="CD174" s="5"/>
      <c r="CE174" s="15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155"/>
      <c r="CR174" s="5"/>
      <c r="CS174" s="5"/>
      <c r="CT174" s="155"/>
      <c r="CU174" s="5"/>
      <c r="CV174" s="5"/>
      <c r="CW174" s="155"/>
      <c r="CX174" s="5"/>
      <c r="CY174" s="5"/>
      <c r="CZ174" s="155"/>
      <c r="DA174" s="5"/>
      <c r="DB174" s="5"/>
      <c r="DC174" s="5"/>
      <c r="DD174" s="5"/>
      <c r="DE174" s="5"/>
      <c r="DF174" s="5"/>
      <c r="DG174" s="5"/>
      <c r="DH174" s="5"/>
      <c r="DI174" s="155"/>
      <c r="DJ174" s="5"/>
      <c r="DK174" s="5"/>
      <c r="DL174" s="155"/>
      <c r="DM174" s="5"/>
      <c r="DN174" s="5"/>
      <c r="DO174" s="155"/>
      <c r="DP174" s="5"/>
      <c r="DQ174" s="5"/>
      <c r="DR174" s="5"/>
      <c r="DS174" s="5"/>
      <c r="DT174" s="5"/>
      <c r="DU174" s="155"/>
      <c r="DV174" s="5"/>
      <c r="DW174" s="5"/>
      <c r="DX174" s="5"/>
      <c r="DY174" s="5"/>
      <c r="DZ174" s="5"/>
      <c r="EA174" s="5"/>
      <c r="EB174" s="10"/>
      <c r="EC174" s="5"/>
      <c r="ED174" s="155"/>
      <c r="EE174" s="5"/>
      <c r="EF174" s="5"/>
      <c r="EG174" s="15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155"/>
      <c r="EW174" s="5"/>
      <c r="EX174" s="5"/>
      <c r="EY174" s="5"/>
      <c r="EZ174" s="5"/>
      <c r="FA174" s="5"/>
      <c r="FB174" s="155"/>
      <c r="FC174" s="5"/>
      <c r="FD174" s="5"/>
      <c r="FE174" s="5"/>
      <c r="FF174" s="5"/>
      <c r="FG174" s="5"/>
      <c r="FH174" s="155"/>
      <c r="FI174" s="5"/>
      <c r="FJ174" s="5"/>
      <c r="FK174" s="155"/>
      <c r="FL174" s="5"/>
      <c r="FM174" s="5"/>
      <c r="FN174" s="155"/>
      <c r="FO174" s="5"/>
      <c r="FP174" s="5"/>
      <c r="FQ174" s="155"/>
      <c r="FR174" s="5"/>
      <c r="FS174" s="5"/>
      <c r="FT174" s="155"/>
      <c r="FU174" s="5"/>
      <c r="FV174" s="5"/>
      <c r="FW174" s="5"/>
      <c r="FX174" s="5"/>
      <c r="FY174" s="5"/>
      <c r="FZ174" s="5"/>
      <c r="GA174" s="45"/>
      <c r="GB174" s="5"/>
    </row>
    <row r="175" spans="1:184" ht="21" customHeight="1">
      <c r="A175" s="15">
        <v>153</v>
      </c>
      <c r="B175" s="206" t="s">
        <v>345</v>
      </c>
      <c r="C175" s="57" t="s">
        <v>346</v>
      </c>
      <c r="D175" s="301" t="s">
        <v>85</v>
      </c>
      <c r="E175" s="42">
        <v>2140</v>
      </c>
      <c r="F175" s="5">
        <v>800</v>
      </c>
      <c r="G175" s="5"/>
      <c r="H175" s="266">
        <f t="shared" si="23"/>
        <v>800</v>
      </c>
      <c r="I175" s="64">
        <f t="shared" si="16"/>
        <v>0</v>
      </c>
      <c r="J175" s="8">
        <f t="shared" si="17"/>
        <v>100</v>
      </c>
      <c r="K175" s="262">
        <f t="shared" si="18"/>
        <v>100</v>
      </c>
      <c r="L175" s="8">
        <f t="shared" si="19"/>
        <v>880</v>
      </c>
      <c r="M175" s="8">
        <f t="shared" si="20"/>
        <v>1144</v>
      </c>
      <c r="N175" s="187"/>
      <c r="O175" s="8">
        <f t="shared" si="22"/>
        <v>0</v>
      </c>
      <c r="P175" s="79"/>
      <c r="Q175" s="79"/>
      <c r="R175" s="296"/>
      <c r="S175" s="14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155"/>
      <c r="BB175" s="5"/>
      <c r="BC175" s="5"/>
      <c r="BD175" s="5"/>
      <c r="BE175" s="5"/>
      <c r="BF175" s="5"/>
      <c r="BG175" s="5"/>
      <c r="BH175" s="5"/>
      <c r="BI175" s="5"/>
      <c r="BJ175" s="155"/>
      <c r="BK175" s="5"/>
      <c r="BL175" s="5"/>
      <c r="BM175" s="5"/>
      <c r="BN175" s="5"/>
      <c r="BO175" s="5"/>
      <c r="BP175" s="155"/>
      <c r="BQ175" s="5"/>
      <c r="BR175" s="5"/>
      <c r="BS175" s="5"/>
      <c r="BT175" s="5"/>
      <c r="BU175" s="5"/>
      <c r="BV175" s="5"/>
      <c r="BW175" s="5"/>
      <c r="BX175" s="5"/>
      <c r="BY175" s="155"/>
      <c r="BZ175" s="5"/>
      <c r="CA175" s="5"/>
      <c r="CB175" s="155"/>
      <c r="CC175" s="5"/>
      <c r="CD175" s="5"/>
      <c r="CE175" s="15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155"/>
      <c r="CR175" s="5"/>
      <c r="CS175" s="5"/>
      <c r="CT175" s="155"/>
      <c r="CU175" s="5"/>
      <c r="CV175" s="5"/>
      <c r="CW175" s="155"/>
      <c r="CX175" s="5">
        <v>10</v>
      </c>
      <c r="CY175" s="5"/>
      <c r="CZ175" s="155"/>
      <c r="DA175" s="5"/>
      <c r="DB175" s="5"/>
      <c r="DC175" s="5"/>
      <c r="DD175" s="5"/>
      <c r="DE175" s="5"/>
      <c r="DF175" s="5"/>
      <c r="DG175" s="5"/>
      <c r="DH175" s="5"/>
      <c r="DI175" s="155"/>
      <c r="DJ175" s="5"/>
      <c r="DK175" s="5"/>
      <c r="DL175" s="155"/>
      <c r="DM175" s="5"/>
      <c r="DN175" s="5"/>
      <c r="DO175" s="155"/>
      <c r="DP175" s="5"/>
      <c r="DQ175" s="5"/>
      <c r="DR175" s="5"/>
      <c r="DS175" s="5"/>
      <c r="DT175" s="5"/>
      <c r="DU175" s="155"/>
      <c r="DV175" s="5"/>
      <c r="DW175" s="5"/>
      <c r="DX175" s="5"/>
      <c r="DY175" s="5"/>
      <c r="DZ175" s="5"/>
      <c r="EA175" s="5"/>
      <c r="EB175" s="10"/>
      <c r="EC175" s="5"/>
      <c r="ED175" s="155"/>
      <c r="EE175" s="5"/>
      <c r="EF175" s="5"/>
      <c r="EG175" s="15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155"/>
      <c r="EW175" s="5"/>
      <c r="EX175" s="5"/>
      <c r="EY175" s="5"/>
      <c r="EZ175" s="5"/>
      <c r="FA175" s="5"/>
      <c r="FB175" s="155">
        <v>100</v>
      </c>
      <c r="FC175" s="5">
        <v>30</v>
      </c>
      <c r="FD175" s="5"/>
      <c r="FE175" s="5"/>
      <c r="FF175" s="5">
        <v>800</v>
      </c>
      <c r="FG175" s="5"/>
      <c r="FH175" s="155"/>
      <c r="FI175" s="5"/>
      <c r="FJ175" s="5"/>
      <c r="FK175" s="155"/>
      <c r="FL175" s="5"/>
      <c r="FM175" s="5"/>
      <c r="FN175" s="155"/>
      <c r="FO175" s="5">
        <v>40</v>
      </c>
      <c r="FP175" s="5"/>
      <c r="FQ175" s="155"/>
      <c r="FR175" s="5"/>
      <c r="FS175" s="5"/>
      <c r="FT175" s="155"/>
      <c r="FU175" s="5"/>
      <c r="FV175" s="5"/>
      <c r="FW175" s="5"/>
      <c r="FX175" s="5"/>
      <c r="FY175" s="5"/>
      <c r="FZ175" s="5"/>
      <c r="GA175" s="45"/>
      <c r="GB175" s="5"/>
    </row>
    <row r="176" spans="1:184" ht="20.25" customHeight="1">
      <c r="A176" s="15">
        <v>154</v>
      </c>
      <c r="B176" s="206" t="s">
        <v>347</v>
      </c>
      <c r="C176" s="57" t="s">
        <v>348</v>
      </c>
      <c r="D176" s="301" t="s">
        <v>143</v>
      </c>
      <c r="E176" s="42">
        <v>7.811</v>
      </c>
      <c r="F176" s="5"/>
      <c r="G176" s="5"/>
      <c r="H176" s="266">
        <f t="shared" si="23"/>
        <v>0</v>
      </c>
      <c r="I176" s="64">
        <f t="shared" si="16"/>
        <v>0</v>
      </c>
      <c r="J176" s="8">
        <f t="shared" si="17"/>
        <v>5000</v>
      </c>
      <c r="K176" s="262">
        <f t="shared" si="18"/>
        <v>5000</v>
      </c>
      <c r="L176" s="8">
        <f t="shared" si="19"/>
        <v>10000</v>
      </c>
      <c r="M176" s="8">
        <f t="shared" si="20"/>
        <v>13000</v>
      </c>
      <c r="N176" s="187">
        <f t="shared" si="21"/>
        <v>5000</v>
      </c>
      <c r="O176" s="8">
        <f t="shared" si="22"/>
        <v>39055</v>
      </c>
      <c r="P176" s="14"/>
      <c r="Q176" s="14"/>
      <c r="R176" s="290"/>
      <c r="S176" s="14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155"/>
      <c r="BB176" s="5"/>
      <c r="BC176" s="5"/>
      <c r="BD176" s="5"/>
      <c r="BE176" s="5"/>
      <c r="BF176" s="5"/>
      <c r="BG176" s="5"/>
      <c r="BH176" s="5"/>
      <c r="BI176" s="5"/>
      <c r="BJ176" s="155"/>
      <c r="BK176" s="5"/>
      <c r="BL176" s="5"/>
      <c r="BM176" s="5"/>
      <c r="BN176" s="5"/>
      <c r="BO176" s="5"/>
      <c r="BP176" s="155"/>
      <c r="BQ176" s="5"/>
      <c r="BR176" s="5"/>
      <c r="BS176" s="5"/>
      <c r="BT176" s="5"/>
      <c r="BU176" s="5"/>
      <c r="BV176" s="5"/>
      <c r="BW176" s="5"/>
      <c r="BX176" s="5"/>
      <c r="BY176" s="155"/>
      <c r="BZ176" s="5"/>
      <c r="CA176" s="5"/>
      <c r="CB176" s="155"/>
      <c r="CC176" s="5"/>
      <c r="CD176" s="5"/>
      <c r="CE176" s="15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155"/>
      <c r="CR176" s="5"/>
      <c r="CS176" s="5"/>
      <c r="CT176" s="155"/>
      <c r="CU176" s="5"/>
      <c r="CV176" s="5"/>
      <c r="CW176" s="155"/>
      <c r="CX176" s="5"/>
      <c r="CY176" s="5"/>
      <c r="CZ176" s="155"/>
      <c r="DA176" s="5"/>
      <c r="DB176" s="5"/>
      <c r="DC176" s="5"/>
      <c r="DD176" s="5"/>
      <c r="DE176" s="5"/>
      <c r="DF176" s="5"/>
      <c r="DG176" s="5"/>
      <c r="DH176" s="5"/>
      <c r="DI176" s="155"/>
      <c r="DJ176" s="5"/>
      <c r="DK176" s="5"/>
      <c r="DL176" s="155"/>
      <c r="DM176" s="5"/>
      <c r="DN176" s="5"/>
      <c r="DO176" s="155"/>
      <c r="DP176" s="5"/>
      <c r="DQ176" s="5"/>
      <c r="DR176" s="5"/>
      <c r="DS176" s="5"/>
      <c r="DT176" s="5"/>
      <c r="DU176" s="155">
        <v>5000</v>
      </c>
      <c r="DV176" s="5">
        <v>10000</v>
      </c>
      <c r="DW176" s="5"/>
      <c r="DX176" s="5"/>
      <c r="DY176" s="5"/>
      <c r="DZ176" s="5"/>
      <c r="EA176" s="5"/>
      <c r="EB176" s="10"/>
      <c r="EC176" s="5"/>
      <c r="ED176" s="155"/>
      <c r="EE176" s="5"/>
      <c r="EF176" s="5"/>
      <c r="EG176" s="15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155"/>
      <c r="EW176" s="5"/>
      <c r="EX176" s="5"/>
      <c r="EY176" s="5"/>
      <c r="EZ176" s="5"/>
      <c r="FA176" s="5"/>
      <c r="FB176" s="155"/>
      <c r="FC176" s="5"/>
      <c r="FD176" s="5"/>
      <c r="FE176" s="5"/>
      <c r="FF176" s="5"/>
      <c r="FG176" s="5"/>
      <c r="FH176" s="155"/>
      <c r="FI176" s="5"/>
      <c r="FJ176" s="5"/>
      <c r="FK176" s="155"/>
      <c r="FL176" s="5"/>
      <c r="FM176" s="5"/>
      <c r="FN176" s="155"/>
      <c r="FO176" s="5"/>
      <c r="FP176" s="5"/>
      <c r="FQ176" s="155"/>
      <c r="FR176" s="5"/>
      <c r="FS176" s="5"/>
      <c r="FT176" s="155"/>
      <c r="FU176" s="5"/>
      <c r="FV176" s="5"/>
      <c r="FW176" s="5"/>
      <c r="FX176" s="5"/>
      <c r="FY176" s="5"/>
      <c r="FZ176" s="5"/>
      <c r="GA176" s="45"/>
      <c r="GB176" s="5"/>
    </row>
    <row r="177" spans="1:184" ht="20.25" customHeight="1">
      <c r="A177" s="15"/>
      <c r="B177" s="206"/>
      <c r="C177" s="85" t="s">
        <v>2055</v>
      </c>
      <c r="D177" s="301" t="s">
        <v>85</v>
      </c>
      <c r="E177" s="44">
        <v>12000</v>
      </c>
      <c r="F177" s="5"/>
      <c r="G177" s="5"/>
      <c r="H177" s="266"/>
      <c r="I177" s="64">
        <f t="shared" si="16"/>
        <v>0</v>
      </c>
      <c r="J177" s="8">
        <f t="shared" si="17"/>
        <v>0</v>
      </c>
      <c r="K177" s="262">
        <f t="shared" si="18"/>
        <v>0</v>
      </c>
      <c r="L177" s="8">
        <f t="shared" si="19"/>
        <v>20</v>
      </c>
      <c r="M177" s="8">
        <f t="shared" si="20"/>
        <v>26</v>
      </c>
      <c r="N177" s="187">
        <f t="shared" si="21"/>
        <v>20</v>
      </c>
      <c r="O177" s="8">
        <f t="shared" si="22"/>
        <v>240000</v>
      </c>
      <c r="P177" s="14"/>
      <c r="Q177" s="14"/>
      <c r="R177" s="290">
        <v>20</v>
      </c>
      <c r="S177" s="14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155"/>
      <c r="BB177" s="5"/>
      <c r="BC177" s="5"/>
      <c r="BD177" s="5"/>
      <c r="BE177" s="5"/>
      <c r="BF177" s="5"/>
      <c r="BG177" s="5"/>
      <c r="BH177" s="5"/>
      <c r="BI177" s="5"/>
      <c r="BJ177" s="155"/>
      <c r="BK177" s="5"/>
      <c r="BL177" s="5"/>
      <c r="BM177" s="5"/>
      <c r="BN177" s="5"/>
      <c r="BO177" s="5"/>
      <c r="BP177" s="155"/>
      <c r="BQ177" s="5"/>
      <c r="BR177" s="5"/>
      <c r="BS177" s="5"/>
      <c r="BT177" s="5"/>
      <c r="BU177" s="5"/>
      <c r="BV177" s="5"/>
      <c r="BW177" s="5"/>
      <c r="BX177" s="5"/>
      <c r="BY177" s="155"/>
      <c r="BZ177" s="5"/>
      <c r="CA177" s="5"/>
      <c r="CB177" s="155"/>
      <c r="CC177" s="5"/>
      <c r="CD177" s="5"/>
      <c r="CE177" s="15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155"/>
      <c r="CR177" s="5"/>
      <c r="CS177" s="5"/>
      <c r="CT177" s="155"/>
      <c r="CU177" s="5"/>
      <c r="CV177" s="5"/>
      <c r="CW177" s="155"/>
      <c r="CX177" s="5"/>
      <c r="CY177" s="5"/>
      <c r="CZ177" s="155"/>
      <c r="DA177" s="5"/>
      <c r="DB177" s="5"/>
      <c r="DC177" s="5"/>
      <c r="DD177" s="5"/>
      <c r="DE177" s="5"/>
      <c r="DF177" s="5"/>
      <c r="DG177" s="5"/>
      <c r="DH177" s="5"/>
      <c r="DI177" s="155"/>
      <c r="DJ177" s="5"/>
      <c r="DK177" s="5"/>
      <c r="DL177" s="155"/>
      <c r="DM177" s="5"/>
      <c r="DN177" s="5"/>
      <c r="DO177" s="155"/>
      <c r="DP177" s="5"/>
      <c r="DQ177" s="5"/>
      <c r="DR177" s="5"/>
      <c r="DS177" s="5"/>
      <c r="DT177" s="5"/>
      <c r="DU177" s="155"/>
      <c r="DV177" s="5"/>
      <c r="DW177" s="5"/>
      <c r="DX177" s="5"/>
      <c r="DY177" s="5"/>
      <c r="DZ177" s="5"/>
      <c r="EA177" s="5"/>
      <c r="EB177" s="10"/>
      <c r="EC177" s="5"/>
      <c r="ED177" s="155"/>
      <c r="EE177" s="5"/>
      <c r="EF177" s="5"/>
      <c r="EG177" s="15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155"/>
      <c r="EW177" s="5"/>
      <c r="EX177" s="5"/>
      <c r="EY177" s="5"/>
      <c r="EZ177" s="5"/>
      <c r="FA177" s="5"/>
      <c r="FB177" s="155"/>
      <c r="FC177" s="5"/>
      <c r="FD177" s="5"/>
      <c r="FE177" s="5"/>
      <c r="FF177" s="5"/>
      <c r="FG177" s="5"/>
      <c r="FH177" s="155"/>
      <c r="FI177" s="5"/>
      <c r="FJ177" s="5"/>
      <c r="FK177" s="155"/>
      <c r="FL177" s="5"/>
      <c r="FM177" s="5"/>
      <c r="FN177" s="155"/>
      <c r="FO177" s="5"/>
      <c r="FP177" s="5"/>
      <c r="FQ177" s="155"/>
      <c r="FR177" s="5"/>
      <c r="FS177" s="5"/>
      <c r="FT177" s="155"/>
      <c r="FU177" s="5"/>
      <c r="FV177" s="5"/>
      <c r="FW177" s="5"/>
      <c r="FX177" s="5"/>
      <c r="FY177" s="5"/>
      <c r="FZ177" s="5"/>
      <c r="GA177" s="45"/>
      <c r="GB177" s="5"/>
    </row>
    <row r="178" spans="1:184" ht="21" customHeight="1">
      <c r="A178" s="15">
        <v>155</v>
      </c>
      <c r="B178" s="206" t="s">
        <v>349</v>
      </c>
      <c r="C178" s="57" t="s">
        <v>350</v>
      </c>
      <c r="D178" s="301" t="s">
        <v>143</v>
      </c>
      <c r="E178" s="42">
        <v>321</v>
      </c>
      <c r="F178" s="5"/>
      <c r="G178" s="5"/>
      <c r="H178" s="266">
        <f t="shared" si="23"/>
        <v>0</v>
      </c>
      <c r="I178" s="64">
        <f t="shared" si="16"/>
        <v>0</v>
      </c>
      <c r="J178" s="8">
        <f t="shared" si="17"/>
        <v>0</v>
      </c>
      <c r="K178" s="262">
        <f t="shared" si="18"/>
        <v>0</v>
      </c>
      <c r="L178" s="8">
        <f t="shared" si="19"/>
        <v>5</v>
      </c>
      <c r="M178" s="8">
        <f t="shared" si="20"/>
        <v>6.5</v>
      </c>
      <c r="N178" s="187">
        <f t="shared" si="21"/>
        <v>5</v>
      </c>
      <c r="O178" s="8">
        <f t="shared" si="22"/>
        <v>1605</v>
      </c>
      <c r="P178" s="14"/>
      <c r="Q178" s="14"/>
      <c r="R178" s="290"/>
      <c r="S178" s="14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155"/>
      <c r="BB178" s="5"/>
      <c r="BC178" s="5"/>
      <c r="BD178" s="5"/>
      <c r="BE178" s="5"/>
      <c r="BF178" s="5"/>
      <c r="BG178" s="5"/>
      <c r="BH178" s="5"/>
      <c r="BI178" s="5"/>
      <c r="BJ178" s="155"/>
      <c r="BK178" s="5"/>
      <c r="BL178" s="5"/>
      <c r="BM178" s="5"/>
      <c r="BN178" s="5"/>
      <c r="BO178" s="5"/>
      <c r="BP178" s="155"/>
      <c r="BQ178" s="5"/>
      <c r="BR178" s="5"/>
      <c r="BS178" s="5"/>
      <c r="BT178" s="5"/>
      <c r="BU178" s="5"/>
      <c r="BV178" s="5"/>
      <c r="BW178" s="5"/>
      <c r="BX178" s="5"/>
      <c r="BY178" s="155"/>
      <c r="BZ178" s="5"/>
      <c r="CA178" s="5"/>
      <c r="CB178" s="155"/>
      <c r="CC178" s="5"/>
      <c r="CD178" s="5"/>
      <c r="CE178" s="15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155"/>
      <c r="CR178" s="5"/>
      <c r="CS178" s="5"/>
      <c r="CT178" s="155"/>
      <c r="CU178" s="5"/>
      <c r="CV178" s="5"/>
      <c r="CW178" s="155"/>
      <c r="CX178" s="5">
        <v>5</v>
      </c>
      <c r="CY178" s="5"/>
      <c r="CZ178" s="155"/>
      <c r="DA178" s="5"/>
      <c r="DB178" s="5"/>
      <c r="DC178" s="5"/>
      <c r="DD178" s="5"/>
      <c r="DE178" s="5"/>
      <c r="DF178" s="5"/>
      <c r="DG178" s="5"/>
      <c r="DH178" s="5"/>
      <c r="DI178" s="155"/>
      <c r="DJ178" s="5"/>
      <c r="DK178" s="5"/>
      <c r="DL178" s="155"/>
      <c r="DM178" s="5"/>
      <c r="DN178" s="5"/>
      <c r="DO178" s="155"/>
      <c r="DP178" s="5"/>
      <c r="DQ178" s="5"/>
      <c r="DR178" s="5"/>
      <c r="DS178" s="5"/>
      <c r="DT178" s="5"/>
      <c r="DU178" s="155"/>
      <c r="DV178" s="5"/>
      <c r="DW178" s="5"/>
      <c r="DX178" s="5"/>
      <c r="DY178" s="5"/>
      <c r="DZ178" s="5"/>
      <c r="EA178" s="5"/>
      <c r="EB178" s="10"/>
      <c r="EC178" s="5"/>
      <c r="ED178" s="155"/>
      <c r="EE178" s="5"/>
      <c r="EF178" s="5"/>
      <c r="EG178" s="15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155"/>
      <c r="EW178" s="5"/>
      <c r="EX178" s="5"/>
      <c r="EY178" s="5"/>
      <c r="EZ178" s="5"/>
      <c r="FA178" s="5"/>
      <c r="FB178" s="155"/>
      <c r="FC178" s="5"/>
      <c r="FD178" s="5"/>
      <c r="FE178" s="5"/>
      <c r="FF178" s="5"/>
      <c r="FG178" s="5"/>
      <c r="FH178" s="155"/>
      <c r="FI178" s="5"/>
      <c r="FJ178" s="5"/>
      <c r="FK178" s="155"/>
      <c r="FL178" s="5"/>
      <c r="FM178" s="5"/>
      <c r="FN178" s="155"/>
      <c r="FO178" s="5"/>
      <c r="FP178" s="5"/>
      <c r="FQ178" s="155"/>
      <c r="FR178" s="5"/>
      <c r="FS178" s="5"/>
      <c r="FT178" s="155"/>
      <c r="FU178" s="5"/>
      <c r="FV178" s="5"/>
      <c r="FW178" s="5"/>
      <c r="FX178" s="5"/>
      <c r="FY178" s="5"/>
      <c r="FZ178" s="5"/>
      <c r="GA178" s="45"/>
      <c r="GB178" s="5"/>
    </row>
    <row r="179" spans="1:184" ht="21" customHeight="1">
      <c r="A179" s="15">
        <v>156</v>
      </c>
      <c r="B179" s="206" t="s">
        <v>351</v>
      </c>
      <c r="C179" s="57" t="s">
        <v>352</v>
      </c>
      <c r="D179" s="301" t="s">
        <v>143</v>
      </c>
      <c r="E179" s="42">
        <v>9.095</v>
      </c>
      <c r="F179" s="5">
        <v>1000</v>
      </c>
      <c r="G179" s="5"/>
      <c r="H179" s="266">
        <f t="shared" si="23"/>
        <v>1000</v>
      </c>
      <c r="I179" s="64">
        <f t="shared" si="16"/>
        <v>0</v>
      </c>
      <c r="J179" s="8">
        <f t="shared" si="17"/>
        <v>0</v>
      </c>
      <c r="K179" s="262">
        <f t="shared" si="18"/>
        <v>0</v>
      </c>
      <c r="L179" s="8">
        <f t="shared" si="19"/>
        <v>1000</v>
      </c>
      <c r="M179" s="8">
        <f t="shared" si="20"/>
        <v>1300</v>
      </c>
      <c r="N179" s="187">
        <f t="shared" si="21"/>
        <v>0</v>
      </c>
      <c r="O179" s="8">
        <f t="shared" si="22"/>
        <v>0</v>
      </c>
      <c r="P179" s="14"/>
      <c r="Q179" s="14"/>
      <c r="R179" s="290"/>
      <c r="S179" s="14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155"/>
      <c r="BB179" s="5"/>
      <c r="BC179" s="5"/>
      <c r="BD179" s="5"/>
      <c r="BE179" s="5"/>
      <c r="BF179" s="5"/>
      <c r="BG179" s="5"/>
      <c r="BH179" s="5"/>
      <c r="BI179" s="5"/>
      <c r="BJ179" s="155"/>
      <c r="BK179" s="5"/>
      <c r="BL179" s="5"/>
      <c r="BM179" s="5"/>
      <c r="BN179" s="5"/>
      <c r="BO179" s="5"/>
      <c r="BP179" s="155"/>
      <c r="BQ179" s="5"/>
      <c r="BR179" s="5"/>
      <c r="BS179" s="5"/>
      <c r="BT179" s="5"/>
      <c r="BU179" s="5"/>
      <c r="BV179" s="5"/>
      <c r="BW179" s="5"/>
      <c r="BX179" s="5"/>
      <c r="BY179" s="155"/>
      <c r="BZ179" s="5"/>
      <c r="CA179" s="5"/>
      <c r="CB179" s="155"/>
      <c r="CC179" s="5"/>
      <c r="CD179" s="5"/>
      <c r="CE179" s="15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155"/>
      <c r="CR179" s="5"/>
      <c r="CS179" s="5"/>
      <c r="CT179" s="155"/>
      <c r="CU179" s="5"/>
      <c r="CV179" s="5"/>
      <c r="CW179" s="155"/>
      <c r="CX179" s="5"/>
      <c r="CY179" s="5"/>
      <c r="CZ179" s="155"/>
      <c r="DA179" s="5"/>
      <c r="DB179" s="5"/>
      <c r="DC179" s="5"/>
      <c r="DD179" s="5"/>
      <c r="DE179" s="5"/>
      <c r="DF179" s="5"/>
      <c r="DG179" s="5"/>
      <c r="DH179" s="5"/>
      <c r="DI179" s="155"/>
      <c r="DJ179" s="5">
        <v>1000</v>
      </c>
      <c r="DK179" s="5"/>
      <c r="DL179" s="155"/>
      <c r="DM179" s="5"/>
      <c r="DN179" s="5"/>
      <c r="DO179" s="155"/>
      <c r="DP179" s="5"/>
      <c r="DQ179" s="5"/>
      <c r="DR179" s="5"/>
      <c r="DS179" s="5"/>
      <c r="DT179" s="5"/>
      <c r="DU179" s="155"/>
      <c r="DV179" s="5"/>
      <c r="DW179" s="5"/>
      <c r="DX179" s="5"/>
      <c r="DY179" s="5"/>
      <c r="DZ179" s="5"/>
      <c r="EA179" s="5"/>
      <c r="EB179" s="10"/>
      <c r="EC179" s="5"/>
      <c r="ED179" s="155"/>
      <c r="EE179" s="5"/>
      <c r="EF179" s="5"/>
      <c r="EG179" s="15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155"/>
      <c r="EW179" s="5"/>
      <c r="EX179" s="5"/>
      <c r="EY179" s="5"/>
      <c r="EZ179" s="5"/>
      <c r="FA179" s="5"/>
      <c r="FB179" s="155"/>
      <c r="FC179" s="5"/>
      <c r="FD179" s="5"/>
      <c r="FE179" s="5"/>
      <c r="FF179" s="5"/>
      <c r="FG179" s="5"/>
      <c r="FH179" s="155"/>
      <c r="FI179" s="5"/>
      <c r="FJ179" s="5"/>
      <c r="FK179" s="155"/>
      <c r="FL179" s="5"/>
      <c r="FM179" s="5"/>
      <c r="FN179" s="155"/>
      <c r="FO179" s="5"/>
      <c r="FP179" s="5"/>
      <c r="FQ179" s="155"/>
      <c r="FR179" s="5"/>
      <c r="FS179" s="5"/>
      <c r="FT179" s="155"/>
      <c r="FU179" s="5"/>
      <c r="FV179" s="5"/>
      <c r="FW179" s="5"/>
      <c r="FX179" s="5"/>
      <c r="FY179" s="5"/>
      <c r="FZ179" s="5"/>
      <c r="GA179" s="45"/>
      <c r="GB179" s="5"/>
    </row>
    <row r="180" spans="1:184" ht="21" customHeight="1">
      <c r="A180" s="15">
        <v>157</v>
      </c>
      <c r="B180" s="206" t="s">
        <v>353</v>
      </c>
      <c r="C180" s="57" t="s">
        <v>354</v>
      </c>
      <c r="D180" s="301" t="s">
        <v>85</v>
      </c>
      <c r="E180" s="42">
        <v>84851</v>
      </c>
      <c r="F180" s="5">
        <v>4</v>
      </c>
      <c r="G180" s="5"/>
      <c r="H180" s="266">
        <f t="shared" si="23"/>
        <v>4</v>
      </c>
      <c r="I180" s="64">
        <f t="shared" si="16"/>
        <v>0</v>
      </c>
      <c r="J180" s="8">
        <f t="shared" si="17"/>
        <v>3.2</v>
      </c>
      <c r="K180" s="262">
        <f t="shared" si="18"/>
        <v>3.2</v>
      </c>
      <c r="L180" s="8">
        <f t="shared" si="19"/>
        <v>4</v>
      </c>
      <c r="M180" s="8">
        <f t="shared" si="20"/>
        <v>5.2</v>
      </c>
      <c r="N180" s="187"/>
      <c r="O180" s="8">
        <f t="shared" si="22"/>
        <v>0</v>
      </c>
      <c r="P180" s="14"/>
      <c r="Q180" s="14"/>
      <c r="R180" s="290"/>
      <c r="S180" s="14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155"/>
      <c r="BB180" s="5"/>
      <c r="BC180" s="5"/>
      <c r="BD180" s="5"/>
      <c r="BE180" s="5"/>
      <c r="BF180" s="5"/>
      <c r="BG180" s="5"/>
      <c r="BH180" s="5"/>
      <c r="BI180" s="5"/>
      <c r="BJ180" s="155"/>
      <c r="BK180" s="5"/>
      <c r="BL180" s="5"/>
      <c r="BM180" s="5"/>
      <c r="BN180" s="5"/>
      <c r="BO180" s="5"/>
      <c r="BP180" s="155"/>
      <c r="BQ180" s="5"/>
      <c r="BR180" s="5"/>
      <c r="BS180" s="5"/>
      <c r="BT180" s="5"/>
      <c r="BU180" s="5"/>
      <c r="BV180" s="5"/>
      <c r="BW180" s="5"/>
      <c r="BX180" s="5"/>
      <c r="BY180" s="155"/>
      <c r="BZ180" s="5"/>
      <c r="CA180" s="5"/>
      <c r="CB180" s="155"/>
      <c r="CC180" s="5"/>
      <c r="CD180" s="5"/>
      <c r="CE180" s="155">
        <v>3.2</v>
      </c>
      <c r="CF180" s="5">
        <v>4</v>
      </c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155"/>
      <c r="CR180" s="5"/>
      <c r="CS180" s="5"/>
      <c r="CT180" s="155"/>
      <c r="CU180" s="5"/>
      <c r="CV180" s="5"/>
      <c r="CW180" s="155"/>
      <c r="CX180" s="5"/>
      <c r="CY180" s="5"/>
      <c r="CZ180" s="155"/>
      <c r="DA180" s="5"/>
      <c r="DB180" s="5"/>
      <c r="DC180" s="5"/>
      <c r="DD180" s="5"/>
      <c r="DE180" s="5"/>
      <c r="DF180" s="5"/>
      <c r="DG180" s="5"/>
      <c r="DH180" s="5"/>
      <c r="DI180" s="155"/>
      <c r="DJ180" s="5"/>
      <c r="DK180" s="5"/>
      <c r="DL180" s="155"/>
      <c r="DM180" s="5"/>
      <c r="DN180" s="5"/>
      <c r="DO180" s="155"/>
      <c r="DP180" s="5"/>
      <c r="DQ180" s="5"/>
      <c r="DR180" s="5"/>
      <c r="DS180" s="5"/>
      <c r="DT180" s="5"/>
      <c r="DU180" s="155"/>
      <c r="DV180" s="5"/>
      <c r="DW180" s="5"/>
      <c r="DX180" s="5"/>
      <c r="DY180" s="5"/>
      <c r="DZ180" s="5"/>
      <c r="EA180" s="5"/>
      <c r="EB180" s="10"/>
      <c r="EC180" s="5"/>
      <c r="ED180" s="155"/>
      <c r="EE180" s="5"/>
      <c r="EF180" s="5"/>
      <c r="EG180" s="15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155"/>
      <c r="EW180" s="5"/>
      <c r="EX180" s="5"/>
      <c r="EY180" s="5"/>
      <c r="EZ180" s="5"/>
      <c r="FA180" s="5"/>
      <c r="FB180" s="155"/>
      <c r="FC180" s="5"/>
      <c r="FD180" s="5"/>
      <c r="FE180" s="5"/>
      <c r="FF180" s="5"/>
      <c r="FG180" s="5"/>
      <c r="FH180" s="155"/>
      <c r="FI180" s="5"/>
      <c r="FJ180" s="5"/>
      <c r="FK180" s="155"/>
      <c r="FL180" s="5"/>
      <c r="FM180" s="5"/>
      <c r="FN180" s="155"/>
      <c r="FO180" s="5"/>
      <c r="FP180" s="5"/>
      <c r="FQ180" s="155"/>
      <c r="FR180" s="5"/>
      <c r="FS180" s="5"/>
      <c r="FT180" s="155"/>
      <c r="FU180" s="5"/>
      <c r="FV180" s="5"/>
      <c r="FW180" s="5"/>
      <c r="FX180" s="5"/>
      <c r="FY180" s="5"/>
      <c r="FZ180" s="5"/>
      <c r="GA180" s="45"/>
      <c r="GB180" s="5"/>
    </row>
    <row r="181" spans="1:184" ht="21" customHeight="1">
      <c r="A181" s="15">
        <v>158</v>
      </c>
      <c r="B181" s="206" t="s">
        <v>355</v>
      </c>
      <c r="C181" s="57" t="s">
        <v>356</v>
      </c>
      <c r="D181" s="301" t="s">
        <v>143</v>
      </c>
      <c r="E181" s="42">
        <v>4.6</v>
      </c>
      <c r="F181" s="5">
        <v>13000</v>
      </c>
      <c r="G181" s="5"/>
      <c r="H181" s="266">
        <f t="shared" si="23"/>
        <v>13000</v>
      </c>
      <c r="I181" s="64">
        <f t="shared" si="16"/>
        <v>0</v>
      </c>
      <c r="J181" s="8">
        <f t="shared" si="17"/>
        <v>5500</v>
      </c>
      <c r="K181" s="262">
        <f t="shared" si="18"/>
        <v>5500</v>
      </c>
      <c r="L181" s="8">
        <f t="shared" si="19"/>
        <v>19000</v>
      </c>
      <c r="M181" s="8">
        <f t="shared" si="20"/>
        <v>24700</v>
      </c>
      <c r="N181" s="187">
        <f t="shared" si="21"/>
        <v>500</v>
      </c>
      <c r="O181" s="8">
        <f t="shared" si="22"/>
        <v>2300</v>
      </c>
      <c r="P181" s="76"/>
      <c r="Q181" s="76"/>
      <c r="R181" s="295"/>
      <c r="S181" s="14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155"/>
      <c r="BB181" s="5"/>
      <c r="BC181" s="5"/>
      <c r="BD181" s="5"/>
      <c r="BE181" s="5"/>
      <c r="BF181" s="5"/>
      <c r="BG181" s="5"/>
      <c r="BH181" s="5"/>
      <c r="BI181" s="5"/>
      <c r="BJ181" s="155"/>
      <c r="BK181" s="5"/>
      <c r="BL181" s="5"/>
      <c r="BM181" s="5"/>
      <c r="BN181" s="5"/>
      <c r="BO181" s="5"/>
      <c r="BP181" s="155"/>
      <c r="BQ181" s="5"/>
      <c r="BR181" s="5"/>
      <c r="BS181" s="5"/>
      <c r="BT181" s="5"/>
      <c r="BU181" s="5"/>
      <c r="BV181" s="5"/>
      <c r="BW181" s="5"/>
      <c r="BX181" s="5"/>
      <c r="BY181" s="155"/>
      <c r="BZ181" s="5"/>
      <c r="CA181" s="5"/>
      <c r="CB181" s="155"/>
      <c r="CC181" s="5"/>
      <c r="CD181" s="5"/>
      <c r="CE181" s="155"/>
      <c r="CF181" s="5">
        <v>1500</v>
      </c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155"/>
      <c r="CR181" s="5"/>
      <c r="CS181" s="5"/>
      <c r="CT181" s="155"/>
      <c r="CU181" s="5"/>
      <c r="CV181" s="5"/>
      <c r="CW181" s="155"/>
      <c r="CX181" s="5"/>
      <c r="CY181" s="5"/>
      <c r="CZ181" s="155"/>
      <c r="DA181" s="5"/>
      <c r="DB181" s="5"/>
      <c r="DC181" s="5"/>
      <c r="DD181" s="5"/>
      <c r="DE181" s="5"/>
      <c r="DF181" s="5"/>
      <c r="DG181" s="5"/>
      <c r="DH181" s="5"/>
      <c r="DI181" s="155"/>
      <c r="DJ181" s="5">
        <v>5500</v>
      </c>
      <c r="DK181" s="5"/>
      <c r="DL181" s="155"/>
      <c r="DM181" s="5"/>
      <c r="DN181" s="5"/>
      <c r="DO181" s="155"/>
      <c r="DP181" s="5"/>
      <c r="DQ181" s="5"/>
      <c r="DR181" s="5"/>
      <c r="DS181" s="5">
        <v>1000</v>
      </c>
      <c r="DT181" s="5"/>
      <c r="DU181" s="155"/>
      <c r="DV181" s="5">
        <v>5000</v>
      </c>
      <c r="DW181" s="5"/>
      <c r="DX181" s="5"/>
      <c r="DY181" s="5"/>
      <c r="DZ181" s="5"/>
      <c r="EA181" s="5"/>
      <c r="EB181" s="10"/>
      <c r="EC181" s="5"/>
      <c r="ED181" s="155"/>
      <c r="EE181" s="5"/>
      <c r="EF181" s="5"/>
      <c r="EG181" s="15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155">
        <f>1500+4000</f>
        <v>5500</v>
      </c>
      <c r="EW181" s="5">
        <v>6000</v>
      </c>
      <c r="EX181" s="5"/>
      <c r="EY181" s="5"/>
      <c r="EZ181" s="5"/>
      <c r="FA181" s="5"/>
      <c r="FB181" s="155"/>
      <c r="FC181" s="5"/>
      <c r="FD181" s="5"/>
      <c r="FE181" s="5"/>
      <c r="FF181" s="5"/>
      <c r="FG181" s="5"/>
      <c r="FH181" s="155"/>
      <c r="FI181" s="5"/>
      <c r="FJ181" s="5"/>
      <c r="FK181" s="155"/>
      <c r="FL181" s="5"/>
      <c r="FM181" s="5"/>
      <c r="FN181" s="155"/>
      <c r="FO181" s="5"/>
      <c r="FP181" s="5"/>
      <c r="FQ181" s="155"/>
      <c r="FR181" s="5"/>
      <c r="FS181" s="5"/>
      <c r="FT181" s="155"/>
      <c r="FU181" s="5"/>
      <c r="FV181" s="5"/>
      <c r="FW181" s="5"/>
      <c r="FX181" s="5"/>
      <c r="FY181" s="5"/>
      <c r="FZ181" s="5"/>
      <c r="GA181" s="45"/>
      <c r="GB181" s="5"/>
    </row>
    <row r="182" spans="1:184" ht="21" customHeight="1">
      <c r="A182" s="15">
        <v>159</v>
      </c>
      <c r="B182" s="56"/>
      <c r="C182" s="57" t="s">
        <v>1418</v>
      </c>
      <c r="D182" s="301" t="s">
        <v>116</v>
      </c>
      <c r="E182" s="42"/>
      <c r="F182" s="5"/>
      <c r="G182" s="5"/>
      <c r="H182" s="266">
        <f t="shared" si="23"/>
        <v>0</v>
      </c>
      <c r="I182" s="64">
        <f t="shared" si="16"/>
        <v>0</v>
      </c>
      <c r="J182" s="8">
        <f t="shared" si="17"/>
        <v>0</v>
      </c>
      <c r="K182" s="262">
        <f t="shared" si="18"/>
        <v>0</v>
      </c>
      <c r="L182" s="8">
        <f t="shared" si="19"/>
        <v>0</v>
      </c>
      <c r="M182" s="8">
        <f t="shared" si="20"/>
        <v>0</v>
      </c>
      <c r="N182" s="187">
        <f t="shared" si="21"/>
        <v>0</v>
      </c>
      <c r="O182" s="8">
        <f t="shared" si="22"/>
        <v>0</v>
      </c>
      <c r="P182" s="14"/>
      <c r="Q182" s="14"/>
      <c r="R182" s="290"/>
      <c r="S182" s="14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155"/>
      <c r="BB182" s="5"/>
      <c r="BC182" s="5"/>
      <c r="BD182" s="5"/>
      <c r="BE182" s="5"/>
      <c r="BF182" s="5"/>
      <c r="BG182" s="5"/>
      <c r="BH182" s="5"/>
      <c r="BI182" s="5"/>
      <c r="BJ182" s="155"/>
      <c r="BK182" s="5"/>
      <c r="BL182" s="5"/>
      <c r="BM182" s="5"/>
      <c r="BN182" s="5"/>
      <c r="BO182" s="5"/>
      <c r="BP182" s="155"/>
      <c r="BQ182" s="5"/>
      <c r="BR182" s="5"/>
      <c r="BS182" s="5"/>
      <c r="BT182" s="5"/>
      <c r="BU182" s="5"/>
      <c r="BV182" s="5"/>
      <c r="BW182" s="5"/>
      <c r="BX182" s="5"/>
      <c r="BY182" s="155"/>
      <c r="BZ182" s="5"/>
      <c r="CA182" s="5"/>
      <c r="CB182" s="155"/>
      <c r="CC182" s="5"/>
      <c r="CD182" s="5"/>
      <c r="CE182" s="15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155"/>
      <c r="CR182" s="5"/>
      <c r="CS182" s="5"/>
      <c r="CT182" s="155"/>
      <c r="CU182" s="5"/>
      <c r="CV182" s="5"/>
      <c r="CW182" s="155"/>
      <c r="CX182" s="5"/>
      <c r="CY182" s="5"/>
      <c r="CZ182" s="155"/>
      <c r="DA182" s="5"/>
      <c r="DB182" s="5"/>
      <c r="DC182" s="5"/>
      <c r="DD182" s="5"/>
      <c r="DE182" s="5"/>
      <c r="DF182" s="5"/>
      <c r="DG182" s="5"/>
      <c r="DH182" s="5"/>
      <c r="DI182" s="155"/>
      <c r="DJ182" s="5"/>
      <c r="DK182" s="5"/>
      <c r="DL182" s="155"/>
      <c r="DM182" s="5"/>
      <c r="DN182" s="5"/>
      <c r="DO182" s="155"/>
      <c r="DP182" s="5"/>
      <c r="DQ182" s="5"/>
      <c r="DR182" s="5"/>
      <c r="DS182" s="5"/>
      <c r="DT182" s="5"/>
      <c r="DU182" s="155"/>
      <c r="DV182" s="5"/>
      <c r="DW182" s="5"/>
      <c r="DX182" s="5"/>
      <c r="DY182" s="5"/>
      <c r="DZ182" s="5"/>
      <c r="EA182" s="5"/>
      <c r="EB182" s="10"/>
      <c r="EC182" s="5"/>
      <c r="ED182" s="155"/>
      <c r="EE182" s="5"/>
      <c r="EF182" s="5"/>
      <c r="EG182" s="15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155"/>
      <c r="EW182" s="5"/>
      <c r="EX182" s="5"/>
      <c r="EY182" s="5"/>
      <c r="EZ182" s="5"/>
      <c r="FA182" s="5"/>
      <c r="FB182" s="155"/>
      <c r="FC182" s="5"/>
      <c r="FD182" s="5"/>
      <c r="FE182" s="5"/>
      <c r="FF182" s="5"/>
      <c r="FG182" s="5"/>
      <c r="FH182" s="155"/>
      <c r="FI182" s="5"/>
      <c r="FJ182" s="5"/>
      <c r="FK182" s="155"/>
      <c r="FL182" s="5"/>
      <c r="FM182" s="5"/>
      <c r="FN182" s="155"/>
      <c r="FO182" s="5"/>
      <c r="FP182" s="5"/>
      <c r="FQ182" s="155"/>
      <c r="FR182" s="5"/>
      <c r="FS182" s="5"/>
      <c r="FT182" s="155"/>
      <c r="FU182" s="5"/>
      <c r="FV182" s="5"/>
      <c r="FW182" s="5"/>
      <c r="FX182" s="5"/>
      <c r="FY182" s="5"/>
      <c r="FZ182" s="5"/>
      <c r="GA182" s="45"/>
      <c r="GB182" s="5"/>
    </row>
    <row r="183" spans="1:184" ht="21" customHeight="1">
      <c r="A183" s="15">
        <v>160</v>
      </c>
      <c r="B183" s="56"/>
      <c r="C183" s="57" t="s">
        <v>1609</v>
      </c>
      <c r="D183" s="301"/>
      <c r="E183" s="44">
        <v>1000</v>
      </c>
      <c r="F183" s="5"/>
      <c r="G183" s="5"/>
      <c r="H183" s="266">
        <f t="shared" si="23"/>
        <v>0</v>
      </c>
      <c r="I183" s="64">
        <f t="shared" si="16"/>
        <v>0</v>
      </c>
      <c r="J183" s="8">
        <f t="shared" si="17"/>
        <v>0</v>
      </c>
      <c r="K183" s="262">
        <f t="shared" si="18"/>
        <v>0</v>
      </c>
      <c r="L183" s="8">
        <f t="shared" si="19"/>
        <v>0</v>
      </c>
      <c r="M183" s="8">
        <f t="shared" si="20"/>
        <v>0</v>
      </c>
      <c r="N183" s="187">
        <f t="shared" si="21"/>
        <v>0</v>
      </c>
      <c r="O183" s="8">
        <f t="shared" si="22"/>
        <v>0</v>
      </c>
      <c r="P183" s="14"/>
      <c r="Q183" s="14"/>
      <c r="R183" s="290"/>
      <c r="S183" s="14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155"/>
      <c r="BB183" s="5"/>
      <c r="BC183" s="5"/>
      <c r="BD183" s="5"/>
      <c r="BE183" s="5"/>
      <c r="BF183" s="5"/>
      <c r="BG183" s="5"/>
      <c r="BH183" s="5"/>
      <c r="BI183" s="5"/>
      <c r="BJ183" s="155"/>
      <c r="BK183" s="5"/>
      <c r="BL183" s="5"/>
      <c r="BM183" s="5"/>
      <c r="BN183" s="5"/>
      <c r="BO183" s="5"/>
      <c r="BP183" s="155"/>
      <c r="BQ183" s="5"/>
      <c r="BR183" s="5"/>
      <c r="BS183" s="5"/>
      <c r="BT183" s="5"/>
      <c r="BU183" s="5"/>
      <c r="BV183" s="5"/>
      <c r="BW183" s="5"/>
      <c r="BX183" s="5"/>
      <c r="BY183" s="155"/>
      <c r="BZ183" s="5"/>
      <c r="CA183" s="5"/>
      <c r="CB183" s="155"/>
      <c r="CC183" s="5"/>
      <c r="CD183" s="5"/>
      <c r="CE183" s="15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155"/>
      <c r="CR183" s="5"/>
      <c r="CS183" s="5"/>
      <c r="CT183" s="155"/>
      <c r="CU183" s="5"/>
      <c r="CV183" s="5"/>
      <c r="CW183" s="155"/>
      <c r="CX183" s="5"/>
      <c r="CY183" s="5"/>
      <c r="CZ183" s="155"/>
      <c r="DA183" s="5"/>
      <c r="DB183" s="5"/>
      <c r="DC183" s="5"/>
      <c r="DD183" s="5"/>
      <c r="DE183" s="5"/>
      <c r="DF183" s="5"/>
      <c r="DG183" s="5"/>
      <c r="DH183" s="5"/>
      <c r="DI183" s="155"/>
      <c r="DJ183" s="5"/>
      <c r="DK183" s="5"/>
      <c r="DL183" s="155"/>
      <c r="DM183" s="5"/>
      <c r="DN183" s="5"/>
      <c r="DO183" s="155"/>
      <c r="DP183" s="5"/>
      <c r="DQ183" s="5"/>
      <c r="DR183" s="5"/>
      <c r="DS183" s="5"/>
      <c r="DT183" s="5"/>
      <c r="DU183" s="155"/>
      <c r="DV183" s="5"/>
      <c r="DW183" s="5"/>
      <c r="DX183" s="5"/>
      <c r="DY183" s="5"/>
      <c r="DZ183" s="5"/>
      <c r="EA183" s="5"/>
      <c r="EB183" s="10"/>
      <c r="EC183" s="5"/>
      <c r="ED183" s="155"/>
      <c r="EE183" s="5"/>
      <c r="EF183" s="5"/>
      <c r="EG183" s="15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155"/>
      <c r="EW183" s="5"/>
      <c r="EX183" s="5"/>
      <c r="EY183" s="5"/>
      <c r="EZ183" s="5"/>
      <c r="FA183" s="5"/>
      <c r="FB183" s="155"/>
      <c r="FC183" s="5"/>
      <c r="FD183" s="5"/>
      <c r="FE183" s="5"/>
      <c r="FF183" s="5"/>
      <c r="FG183" s="5"/>
      <c r="FH183" s="155"/>
      <c r="FI183" s="5"/>
      <c r="FJ183" s="5"/>
      <c r="FK183" s="155"/>
      <c r="FL183" s="5"/>
      <c r="FM183" s="5"/>
      <c r="FN183" s="155"/>
      <c r="FO183" s="5"/>
      <c r="FP183" s="5"/>
      <c r="FQ183" s="155"/>
      <c r="FR183" s="5"/>
      <c r="FS183" s="5"/>
      <c r="FT183" s="155"/>
      <c r="FU183" s="5"/>
      <c r="FV183" s="5"/>
      <c r="FW183" s="5"/>
      <c r="FX183" s="5"/>
      <c r="FY183" s="5"/>
      <c r="FZ183" s="5"/>
      <c r="GA183" s="45"/>
      <c r="GB183" s="5"/>
    </row>
    <row r="184" spans="1:184" ht="21" customHeight="1">
      <c r="A184" s="15">
        <v>161</v>
      </c>
      <c r="B184" s="206" t="s">
        <v>357</v>
      </c>
      <c r="C184" s="57" t="s">
        <v>358</v>
      </c>
      <c r="D184" s="301" t="s">
        <v>113</v>
      </c>
      <c r="E184" s="42">
        <v>5600</v>
      </c>
      <c r="F184" s="5">
        <v>25</v>
      </c>
      <c r="G184" s="5"/>
      <c r="H184" s="266">
        <f t="shared" si="23"/>
        <v>25</v>
      </c>
      <c r="I184" s="64">
        <f t="shared" si="16"/>
        <v>0</v>
      </c>
      <c r="J184" s="8">
        <f t="shared" si="17"/>
        <v>0</v>
      </c>
      <c r="K184" s="262">
        <f t="shared" si="18"/>
        <v>0</v>
      </c>
      <c r="L184" s="8">
        <f t="shared" si="19"/>
        <v>109</v>
      </c>
      <c r="M184" s="8">
        <f t="shared" si="20"/>
        <v>141.70000000000002</v>
      </c>
      <c r="N184" s="187">
        <f t="shared" si="21"/>
        <v>84</v>
      </c>
      <c r="O184" s="8">
        <f t="shared" si="22"/>
        <v>470400</v>
      </c>
      <c r="P184" s="14"/>
      <c r="Q184" s="14"/>
      <c r="R184" s="290"/>
      <c r="S184" s="14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155"/>
      <c r="BB184" s="5"/>
      <c r="BC184" s="5"/>
      <c r="BD184" s="5"/>
      <c r="BE184" s="5"/>
      <c r="BF184" s="5"/>
      <c r="BG184" s="5"/>
      <c r="BH184" s="5"/>
      <c r="BI184" s="5"/>
      <c r="BJ184" s="155"/>
      <c r="BK184" s="5"/>
      <c r="BL184" s="5"/>
      <c r="BM184" s="5"/>
      <c r="BN184" s="5">
        <v>4</v>
      </c>
      <c r="BO184" s="5"/>
      <c r="BP184" s="155"/>
      <c r="BQ184" s="5"/>
      <c r="BR184" s="5"/>
      <c r="BS184" s="5"/>
      <c r="BT184" s="5"/>
      <c r="BU184" s="5"/>
      <c r="BV184" s="5"/>
      <c r="BW184" s="5"/>
      <c r="BX184" s="5"/>
      <c r="BY184" s="155"/>
      <c r="BZ184" s="5"/>
      <c r="CA184" s="5"/>
      <c r="CB184" s="155"/>
      <c r="CC184" s="5"/>
      <c r="CD184" s="5"/>
      <c r="CE184" s="155"/>
      <c r="CF184" s="5"/>
      <c r="CG184" s="5"/>
      <c r="CH184" s="5"/>
      <c r="CI184" s="5"/>
      <c r="CJ184" s="5"/>
      <c r="CK184" s="5"/>
      <c r="CL184" s="5"/>
      <c r="CM184" s="5"/>
      <c r="CN184" s="5"/>
      <c r="CO184" s="5">
        <v>1</v>
      </c>
      <c r="CP184" s="5"/>
      <c r="CQ184" s="155"/>
      <c r="CR184" s="5"/>
      <c r="CS184" s="5"/>
      <c r="CT184" s="155"/>
      <c r="CU184" s="5"/>
      <c r="CV184" s="5"/>
      <c r="CW184" s="155"/>
      <c r="CX184" s="5">
        <v>6</v>
      </c>
      <c r="CY184" s="5"/>
      <c r="CZ184" s="155"/>
      <c r="DA184" s="5"/>
      <c r="DB184" s="5"/>
      <c r="DC184" s="5"/>
      <c r="DD184" s="5"/>
      <c r="DE184" s="5"/>
      <c r="DF184" s="5"/>
      <c r="DG184" s="5">
        <v>6</v>
      </c>
      <c r="DH184" s="5"/>
      <c r="DI184" s="155"/>
      <c r="DJ184" s="5"/>
      <c r="DK184" s="5"/>
      <c r="DL184" s="155"/>
      <c r="DM184" s="5"/>
      <c r="DN184" s="5"/>
      <c r="DO184" s="155"/>
      <c r="DP184" s="5"/>
      <c r="DQ184" s="5"/>
      <c r="DR184" s="5"/>
      <c r="DS184" s="5"/>
      <c r="DT184" s="5"/>
      <c r="DU184" s="155"/>
      <c r="DV184" s="5"/>
      <c r="DW184" s="5"/>
      <c r="DX184" s="5"/>
      <c r="DY184" s="5"/>
      <c r="DZ184" s="5"/>
      <c r="EA184" s="5"/>
      <c r="EB184" s="10">
        <v>1</v>
      </c>
      <c r="EC184" s="5"/>
      <c r="ED184" s="155"/>
      <c r="EE184" s="5"/>
      <c r="EF184" s="5"/>
      <c r="EG184" s="155"/>
      <c r="EH184" s="5">
        <v>1</v>
      </c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155"/>
      <c r="EW184" s="5"/>
      <c r="EX184" s="5"/>
      <c r="EY184" s="5"/>
      <c r="EZ184" s="5"/>
      <c r="FA184" s="5"/>
      <c r="FB184" s="155"/>
      <c r="FC184" s="5">
        <v>20</v>
      </c>
      <c r="FD184" s="5"/>
      <c r="FE184" s="5"/>
      <c r="FF184" s="5">
        <v>40</v>
      </c>
      <c r="FG184" s="5"/>
      <c r="FH184" s="155"/>
      <c r="FI184" s="5"/>
      <c r="FJ184" s="5"/>
      <c r="FK184" s="155"/>
      <c r="FL184" s="5">
        <v>10</v>
      </c>
      <c r="FM184" s="5"/>
      <c r="FN184" s="155"/>
      <c r="FO184" s="5">
        <v>20</v>
      </c>
      <c r="FP184" s="5"/>
      <c r="FQ184" s="155"/>
      <c r="FR184" s="5"/>
      <c r="FS184" s="5"/>
      <c r="FT184" s="155"/>
      <c r="FU184" s="5"/>
      <c r="FV184" s="5"/>
      <c r="FW184" s="5"/>
      <c r="FX184" s="5"/>
      <c r="FY184" s="5"/>
      <c r="FZ184" s="5"/>
      <c r="GA184" s="45"/>
      <c r="GB184" s="5"/>
    </row>
    <row r="185" spans="1:184" ht="21" customHeight="1">
      <c r="A185" s="15">
        <v>162</v>
      </c>
      <c r="B185" s="56" t="s">
        <v>359</v>
      </c>
      <c r="C185" s="57" t="s">
        <v>1467</v>
      </c>
      <c r="D185" s="301" t="s">
        <v>75</v>
      </c>
      <c r="E185" s="42">
        <v>6580.5</v>
      </c>
      <c r="F185" s="5"/>
      <c r="G185" s="5"/>
      <c r="H185" s="266">
        <f t="shared" si="23"/>
        <v>0</v>
      </c>
      <c r="I185" s="64">
        <f t="shared" si="16"/>
        <v>0</v>
      </c>
      <c r="J185" s="8">
        <f t="shared" si="17"/>
        <v>0</v>
      </c>
      <c r="K185" s="262">
        <f t="shared" si="18"/>
        <v>0</v>
      </c>
      <c r="L185" s="8">
        <f t="shared" si="19"/>
        <v>0</v>
      </c>
      <c r="M185" s="8">
        <f t="shared" si="20"/>
        <v>0</v>
      </c>
      <c r="N185" s="187">
        <f t="shared" si="21"/>
        <v>0</v>
      </c>
      <c r="O185" s="8">
        <f t="shared" si="22"/>
        <v>0</v>
      </c>
      <c r="P185" s="14"/>
      <c r="Q185" s="14"/>
      <c r="R185" s="290"/>
      <c r="S185" s="14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155"/>
      <c r="BB185" s="5"/>
      <c r="BC185" s="5"/>
      <c r="BD185" s="5"/>
      <c r="BE185" s="5"/>
      <c r="BF185" s="5"/>
      <c r="BG185" s="5"/>
      <c r="BH185" s="5"/>
      <c r="BI185" s="5"/>
      <c r="BJ185" s="155"/>
      <c r="BK185" s="5"/>
      <c r="BL185" s="5"/>
      <c r="BM185" s="5"/>
      <c r="BN185" s="5"/>
      <c r="BO185" s="5"/>
      <c r="BP185" s="155"/>
      <c r="BQ185" s="5"/>
      <c r="BR185" s="5"/>
      <c r="BS185" s="5"/>
      <c r="BT185" s="5"/>
      <c r="BU185" s="5"/>
      <c r="BV185" s="5"/>
      <c r="BW185" s="5"/>
      <c r="BX185" s="5"/>
      <c r="BY185" s="155"/>
      <c r="BZ185" s="5"/>
      <c r="CA185" s="5"/>
      <c r="CB185" s="155"/>
      <c r="CC185" s="5"/>
      <c r="CD185" s="5"/>
      <c r="CE185" s="15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155"/>
      <c r="CR185" s="5"/>
      <c r="CS185" s="5"/>
      <c r="CT185" s="155"/>
      <c r="CU185" s="5"/>
      <c r="CV185" s="5"/>
      <c r="CW185" s="155"/>
      <c r="CX185" s="5"/>
      <c r="CY185" s="5"/>
      <c r="CZ185" s="155"/>
      <c r="DA185" s="5"/>
      <c r="DB185" s="5"/>
      <c r="DC185" s="5"/>
      <c r="DD185" s="5"/>
      <c r="DE185" s="5"/>
      <c r="DF185" s="5"/>
      <c r="DG185" s="5"/>
      <c r="DH185" s="5"/>
      <c r="DI185" s="155"/>
      <c r="DJ185" s="5"/>
      <c r="DK185" s="5"/>
      <c r="DL185" s="155"/>
      <c r="DM185" s="5"/>
      <c r="DN185" s="5"/>
      <c r="DO185" s="155"/>
      <c r="DP185" s="5"/>
      <c r="DQ185" s="5"/>
      <c r="DR185" s="5"/>
      <c r="DS185" s="5"/>
      <c r="DT185" s="5"/>
      <c r="DU185" s="155"/>
      <c r="DV185" s="5"/>
      <c r="DW185" s="5"/>
      <c r="DX185" s="5"/>
      <c r="DY185" s="5"/>
      <c r="DZ185" s="5"/>
      <c r="EA185" s="5"/>
      <c r="EB185" s="10"/>
      <c r="EC185" s="5"/>
      <c r="ED185" s="155"/>
      <c r="EE185" s="5"/>
      <c r="EF185" s="5"/>
      <c r="EG185" s="15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155"/>
      <c r="EW185" s="5"/>
      <c r="EX185" s="5"/>
      <c r="EY185" s="5"/>
      <c r="EZ185" s="5"/>
      <c r="FA185" s="5"/>
      <c r="FB185" s="155"/>
      <c r="FC185" s="5"/>
      <c r="FD185" s="5"/>
      <c r="FE185" s="5"/>
      <c r="FF185" s="5"/>
      <c r="FG185" s="5"/>
      <c r="FH185" s="155"/>
      <c r="FI185" s="5"/>
      <c r="FJ185" s="5"/>
      <c r="FK185" s="155"/>
      <c r="FL185" s="5"/>
      <c r="FM185" s="5"/>
      <c r="FN185" s="155"/>
      <c r="FO185" s="5"/>
      <c r="FP185" s="5"/>
      <c r="FQ185" s="155"/>
      <c r="FR185" s="5"/>
      <c r="FS185" s="5"/>
      <c r="FT185" s="155"/>
      <c r="FU185" s="5"/>
      <c r="FV185" s="5"/>
      <c r="FW185" s="5"/>
      <c r="FX185" s="5"/>
      <c r="FY185" s="5"/>
      <c r="FZ185" s="5"/>
      <c r="GA185" s="45"/>
      <c r="GB185" s="5"/>
    </row>
    <row r="186" spans="1:184" ht="21" customHeight="1">
      <c r="A186" s="15"/>
      <c r="B186" s="206" t="s">
        <v>359</v>
      </c>
      <c r="C186" s="57" t="s">
        <v>1860</v>
      </c>
      <c r="D186" s="301"/>
      <c r="E186" s="42"/>
      <c r="F186" s="5"/>
      <c r="G186" s="5"/>
      <c r="H186" s="266"/>
      <c r="I186" s="64">
        <f t="shared" si="16"/>
        <v>0</v>
      </c>
      <c r="J186" s="8">
        <f t="shared" si="17"/>
        <v>0</v>
      </c>
      <c r="K186" s="262">
        <f t="shared" si="18"/>
        <v>0</v>
      </c>
      <c r="L186" s="8">
        <f t="shared" si="19"/>
        <v>0</v>
      </c>
      <c r="M186" s="8">
        <f t="shared" si="20"/>
        <v>0</v>
      </c>
      <c r="N186" s="187">
        <f t="shared" si="21"/>
        <v>0</v>
      </c>
      <c r="O186" s="8">
        <f t="shared" si="22"/>
        <v>0</v>
      </c>
      <c r="P186" s="14"/>
      <c r="Q186" s="14"/>
      <c r="R186" s="290"/>
      <c r="S186" s="14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155"/>
      <c r="BB186" s="5"/>
      <c r="BC186" s="5"/>
      <c r="BD186" s="5"/>
      <c r="BE186" s="5"/>
      <c r="BF186" s="5"/>
      <c r="BG186" s="5"/>
      <c r="BH186" s="5"/>
      <c r="BI186" s="5"/>
      <c r="BJ186" s="155"/>
      <c r="BK186" s="5"/>
      <c r="BL186" s="5"/>
      <c r="BM186" s="5"/>
      <c r="BN186" s="5"/>
      <c r="BO186" s="5"/>
      <c r="BP186" s="155"/>
      <c r="BQ186" s="5"/>
      <c r="BR186" s="5"/>
      <c r="BS186" s="5"/>
      <c r="BT186" s="5"/>
      <c r="BU186" s="5"/>
      <c r="BV186" s="5"/>
      <c r="BW186" s="5"/>
      <c r="BX186" s="5"/>
      <c r="BY186" s="155"/>
      <c r="BZ186" s="5"/>
      <c r="CA186" s="5"/>
      <c r="CB186" s="155"/>
      <c r="CC186" s="5"/>
      <c r="CD186" s="5"/>
      <c r="CE186" s="15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155"/>
      <c r="CR186" s="5"/>
      <c r="CS186" s="5"/>
      <c r="CT186" s="155"/>
      <c r="CU186" s="5"/>
      <c r="CV186" s="5"/>
      <c r="CW186" s="155"/>
      <c r="CX186" s="5"/>
      <c r="CY186" s="5"/>
      <c r="CZ186" s="155"/>
      <c r="DA186" s="5"/>
      <c r="DB186" s="5"/>
      <c r="DC186" s="5"/>
      <c r="DD186" s="5"/>
      <c r="DE186" s="5"/>
      <c r="DF186" s="5"/>
      <c r="DG186" s="5"/>
      <c r="DH186" s="5"/>
      <c r="DI186" s="155"/>
      <c r="DJ186" s="5"/>
      <c r="DK186" s="5"/>
      <c r="DL186" s="155"/>
      <c r="DM186" s="5"/>
      <c r="DN186" s="5"/>
      <c r="DO186" s="155"/>
      <c r="DP186" s="5"/>
      <c r="DQ186" s="5"/>
      <c r="DR186" s="5"/>
      <c r="DS186" s="5"/>
      <c r="DT186" s="5"/>
      <c r="DU186" s="155"/>
      <c r="DV186" s="5"/>
      <c r="DW186" s="5"/>
      <c r="DX186" s="5"/>
      <c r="DY186" s="5"/>
      <c r="DZ186" s="5"/>
      <c r="EA186" s="5"/>
      <c r="EB186" s="10"/>
      <c r="EC186" s="5"/>
      <c r="ED186" s="155"/>
      <c r="EE186" s="5"/>
      <c r="EF186" s="5"/>
      <c r="EG186" s="15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155"/>
      <c r="EW186" s="5"/>
      <c r="EX186" s="5"/>
      <c r="EY186" s="5"/>
      <c r="EZ186" s="5"/>
      <c r="FA186" s="5"/>
      <c r="FB186" s="155"/>
      <c r="FC186" s="5"/>
      <c r="FD186" s="5"/>
      <c r="FE186" s="5"/>
      <c r="FF186" s="5"/>
      <c r="FG186" s="5"/>
      <c r="FH186" s="155"/>
      <c r="FI186" s="5"/>
      <c r="FJ186" s="5"/>
      <c r="FK186" s="155"/>
      <c r="FL186" s="5"/>
      <c r="FM186" s="5"/>
      <c r="FN186" s="155"/>
      <c r="FO186" s="5"/>
      <c r="FP186" s="5"/>
      <c r="FQ186" s="155"/>
      <c r="FR186" s="5"/>
      <c r="FS186" s="5"/>
      <c r="FT186" s="155"/>
      <c r="FU186" s="5"/>
      <c r="FV186" s="5"/>
      <c r="FW186" s="5"/>
      <c r="FX186" s="5"/>
      <c r="FY186" s="5"/>
      <c r="FZ186" s="5"/>
      <c r="GA186" s="45"/>
      <c r="GB186" s="5"/>
    </row>
    <row r="187" spans="1:184" ht="21" customHeight="1">
      <c r="A187" s="15">
        <v>163</v>
      </c>
      <c r="B187" s="206" t="s">
        <v>360</v>
      </c>
      <c r="C187" s="57" t="s">
        <v>361</v>
      </c>
      <c r="D187" s="301" t="s">
        <v>116</v>
      </c>
      <c r="E187" s="42">
        <v>513.6</v>
      </c>
      <c r="F187" s="5">
        <v>4</v>
      </c>
      <c r="G187" s="5"/>
      <c r="H187" s="266">
        <f t="shared" si="23"/>
        <v>4</v>
      </c>
      <c r="I187" s="64">
        <f t="shared" si="16"/>
        <v>0</v>
      </c>
      <c r="J187" s="8">
        <f t="shared" si="17"/>
        <v>0</v>
      </c>
      <c r="K187" s="262">
        <f t="shared" si="18"/>
        <v>0</v>
      </c>
      <c r="L187" s="8">
        <f t="shared" si="19"/>
        <v>19</v>
      </c>
      <c r="M187" s="8">
        <f t="shared" si="20"/>
        <v>24.7</v>
      </c>
      <c r="N187" s="187">
        <f t="shared" si="21"/>
        <v>15</v>
      </c>
      <c r="O187" s="8">
        <f t="shared" si="22"/>
        <v>7704</v>
      </c>
      <c r="P187" s="70"/>
      <c r="Q187" s="70"/>
      <c r="R187" s="292">
        <v>1</v>
      </c>
      <c r="S187" s="14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155"/>
      <c r="BB187" s="5">
        <v>1</v>
      </c>
      <c r="BC187" s="5"/>
      <c r="BD187" s="5"/>
      <c r="BE187" s="5"/>
      <c r="BF187" s="5"/>
      <c r="BG187" s="5"/>
      <c r="BH187" s="5"/>
      <c r="BI187" s="5"/>
      <c r="BJ187" s="155"/>
      <c r="BK187" s="5"/>
      <c r="BL187" s="5"/>
      <c r="BM187" s="5"/>
      <c r="BN187" s="5"/>
      <c r="BO187" s="5"/>
      <c r="BP187" s="155"/>
      <c r="BQ187" s="5">
        <v>5</v>
      </c>
      <c r="BR187" s="5"/>
      <c r="BS187" s="5"/>
      <c r="BT187" s="5"/>
      <c r="BU187" s="5"/>
      <c r="BV187" s="5"/>
      <c r="BW187" s="5"/>
      <c r="BX187" s="5"/>
      <c r="BY187" s="155"/>
      <c r="BZ187" s="5">
        <v>2</v>
      </c>
      <c r="CA187" s="5"/>
      <c r="CB187" s="155"/>
      <c r="CC187" s="5"/>
      <c r="CD187" s="5"/>
      <c r="CE187" s="155"/>
      <c r="CF187" s="5">
        <v>1</v>
      </c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155">
        <v>0</v>
      </c>
      <c r="CR187" s="5">
        <v>5</v>
      </c>
      <c r="CS187" s="5"/>
      <c r="CT187" s="155"/>
      <c r="CU187" s="5">
        <v>1</v>
      </c>
      <c r="CV187" s="5"/>
      <c r="CW187" s="155"/>
      <c r="CX187" s="5">
        <v>2</v>
      </c>
      <c r="CY187" s="5"/>
      <c r="CZ187" s="155"/>
      <c r="DA187" s="5"/>
      <c r="DB187" s="5"/>
      <c r="DC187" s="5"/>
      <c r="DD187" s="5"/>
      <c r="DE187" s="5"/>
      <c r="DF187" s="5"/>
      <c r="DG187" s="5"/>
      <c r="DH187" s="5"/>
      <c r="DI187" s="155"/>
      <c r="DJ187" s="5"/>
      <c r="DK187" s="5"/>
      <c r="DL187" s="155"/>
      <c r="DM187" s="5"/>
      <c r="DN187" s="5"/>
      <c r="DO187" s="155"/>
      <c r="DP187" s="5"/>
      <c r="DQ187" s="5"/>
      <c r="DR187" s="5"/>
      <c r="DS187" s="5"/>
      <c r="DT187" s="5"/>
      <c r="DU187" s="155"/>
      <c r="DV187" s="5"/>
      <c r="DW187" s="5"/>
      <c r="DX187" s="5"/>
      <c r="DY187" s="5"/>
      <c r="DZ187" s="5"/>
      <c r="EA187" s="5"/>
      <c r="EB187" s="10"/>
      <c r="EC187" s="5"/>
      <c r="ED187" s="155"/>
      <c r="EE187" s="5">
        <v>1</v>
      </c>
      <c r="EF187" s="5"/>
      <c r="EG187" s="15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155"/>
      <c r="EW187" s="5"/>
      <c r="EX187" s="5"/>
      <c r="EY187" s="5"/>
      <c r="EZ187" s="5"/>
      <c r="FA187" s="5"/>
      <c r="FB187" s="155"/>
      <c r="FC187" s="5"/>
      <c r="FD187" s="5"/>
      <c r="FE187" s="5"/>
      <c r="FF187" s="5"/>
      <c r="FG187" s="5"/>
      <c r="FH187" s="155"/>
      <c r="FI187" s="5"/>
      <c r="FJ187" s="5"/>
      <c r="FK187" s="155"/>
      <c r="FL187" s="5"/>
      <c r="FM187" s="5"/>
      <c r="FN187" s="155"/>
      <c r="FO187" s="5"/>
      <c r="FP187" s="5"/>
      <c r="FQ187" s="155"/>
      <c r="FR187" s="5"/>
      <c r="FS187" s="5"/>
      <c r="FT187" s="155"/>
      <c r="FU187" s="5"/>
      <c r="FV187" s="5"/>
      <c r="FW187" s="5"/>
      <c r="FX187" s="5"/>
      <c r="FY187" s="5"/>
      <c r="FZ187" s="5"/>
      <c r="GA187" s="45"/>
      <c r="GB187" s="5"/>
    </row>
    <row r="188" spans="1:184" ht="21" customHeight="1">
      <c r="A188" s="15">
        <v>164</v>
      </c>
      <c r="B188" s="206" t="s">
        <v>362</v>
      </c>
      <c r="C188" s="57" t="s">
        <v>1539</v>
      </c>
      <c r="D188" s="301" t="s">
        <v>117</v>
      </c>
      <c r="E188" s="42">
        <v>425</v>
      </c>
      <c r="F188" s="5"/>
      <c r="G188" s="5"/>
      <c r="H188" s="266">
        <f t="shared" si="23"/>
        <v>0</v>
      </c>
      <c r="I188" s="64">
        <f t="shared" si="16"/>
        <v>0</v>
      </c>
      <c r="J188" s="8">
        <f t="shared" si="17"/>
        <v>80</v>
      </c>
      <c r="K188" s="262">
        <f t="shared" si="18"/>
        <v>80</v>
      </c>
      <c r="L188" s="8">
        <f t="shared" si="19"/>
        <v>100</v>
      </c>
      <c r="M188" s="8">
        <f t="shared" si="20"/>
        <v>130</v>
      </c>
      <c r="N188" s="319">
        <v>100</v>
      </c>
      <c r="O188" s="8">
        <f t="shared" si="22"/>
        <v>42500</v>
      </c>
      <c r="P188" s="14"/>
      <c r="Q188" s="14"/>
      <c r="R188" s="290"/>
      <c r="S188" s="14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155"/>
      <c r="BB188" s="5"/>
      <c r="BC188" s="5"/>
      <c r="BD188" s="5"/>
      <c r="BE188" s="5"/>
      <c r="BF188" s="5"/>
      <c r="BG188" s="5"/>
      <c r="BH188" s="5"/>
      <c r="BI188" s="5"/>
      <c r="BJ188" s="155"/>
      <c r="BK188" s="5"/>
      <c r="BL188" s="5"/>
      <c r="BM188" s="5">
        <v>80</v>
      </c>
      <c r="BN188" s="5">
        <v>100</v>
      </c>
      <c r="BO188" s="5"/>
      <c r="BP188" s="155"/>
      <c r="BQ188" s="5"/>
      <c r="BR188" s="5"/>
      <c r="BS188" s="5"/>
      <c r="BT188" s="5"/>
      <c r="BU188" s="5"/>
      <c r="BV188" s="5"/>
      <c r="BW188" s="5"/>
      <c r="BX188" s="5"/>
      <c r="BY188" s="155"/>
      <c r="BZ188" s="5"/>
      <c r="CA188" s="5"/>
      <c r="CB188" s="155"/>
      <c r="CC188" s="5"/>
      <c r="CD188" s="5"/>
      <c r="CE188" s="15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155"/>
      <c r="CR188" s="5"/>
      <c r="CS188" s="5"/>
      <c r="CT188" s="155"/>
      <c r="CU188" s="5"/>
      <c r="CV188" s="5"/>
      <c r="CW188" s="155"/>
      <c r="CX188" s="5"/>
      <c r="CY188" s="5"/>
      <c r="CZ188" s="155"/>
      <c r="DA188" s="5"/>
      <c r="DB188" s="5"/>
      <c r="DC188" s="5"/>
      <c r="DD188" s="5"/>
      <c r="DE188" s="5"/>
      <c r="DF188" s="5"/>
      <c r="DG188" s="5"/>
      <c r="DH188" s="5"/>
      <c r="DI188" s="155"/>
      <c r="DJ188" s="5"/>
      <c r="DK188" s="5"/>
      <c r="DL188" s="155"/>
      <c r="DM188" s="5"/>
      <c r="DN188" s="5"/>
      <c r="DO188" s="155"/>
      <c r="DP188" s="5"/>
      <c r="DQ188" s="5"/>
      <c r="DR188" s="5"/>
      <c r="DS188" s="5"/>
      <c r="DT188" s="5"/>
      <c r="DU188" s="155"/>
      <c r="DV188" s="5"/>
      <c r="DW188" s="5"/>
      <c r="DX188" s="5"/>
      <c r="DY188" s="5"/>
      <c r="DZ188" s="5"/>
      <c r="EA188" s="5"/>
      <c r="EB188" s="10"/>
      <c r="EC188" s="5"/>
      <c r="ED188" s="155"/>
      <c r="EE188" s="5"/>
      <c r="EF188" s="5"/>
      <c r="EG188" s="15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155"/>
      <c r="EW188" s="5"/>
      <c r="EX188" s="5"/>
      <c r="EY188" s="5"/>
      <c r="EZ188" s="5"/>
      <c r="FA188" s="5"/>
      <c r="FB188" s="155"/>
      <c r="FC188" s="5"/>
      <c r="FD188" s="5"/>
      <c r="FE188" s="5"/>
      <c r="FF188" s="5"/>
      <c r="FG188" s="5"/>
      <c r="FH188" s="155"/>
      <c r="FI188" s="5"/>
      <c r="FJ188" s="5"/>
      <c r="FK188" s="155"/>
      <c r="FL188" s="5"/>
      <c r="FM188" s="5"/>
      <c r="FN188" s="155"/>
      <c r="FO188" s="5"/>
      <c r="FP188" s="5"/>
      <c r="FQ188" s="155"/>
      <c r="FR188" s="5"/>
      <c r="FS188" s="5"/>
      <c r="FT188" s="155"/>
      <c r="FU188" s="5"/>
      <c r="FV188" s="5"/>
      <c r="FW188" s="5"/>
      <c r="FX188" s="5"/>
      <c r="FY188" s="5"/>
      <c r="FZ188" s="5"/>
      <c r="GA188" s="45"/>
      <c r="GB188" s="5"/>
    </row>
    <row r="189" spans="1:184" ht="21" customHeight="1">
      <c r="A189" s="322">
        <v>165</v>
      </c>
      <c r="B189" s="204" t="s">
        <v>363</v>
      </c>
      <c r="C189" s="19" t="s">
        <v>2069</v>
      </c>
      <c r="D189" s="301" t="s">
        <v>85</v>
      </c>
      <c r="E189" s="44">
        <v>1000</v>
      </c>
      <c r="F189" s="5"/>
      <c r="G189" s="5"/>
      <c r="H189" s="266">
        <f t="shared" si="23"/>
        <v>0</v>
      </c>
      <c r="I189" s="64">
        <f t="shared" si="16"/>
        <v>0</v>
      </c>
      <c r="J189" s="8">
        <f t="shared" si="17"/>
        <v>0</v>
      </c>
      <c r="K189" s="262">
        <f t="shared" si="18"/>
        <v>0</v>
      </c>
      <c r="L189" s="8">
        <f t="shared" si="19"/>
        <v>123.5</v>
      </c>
      <c r="M189" s="8">
        <f t="shared" si="20"/>
        <v>160.55</v>
      </c>
      <c r="N189" s="187">
        <v>125</v>
      </c>
      <c r="O189" s="8">
        <f t="shared" si="22"/>
        <v>125000</v>
      </c>
      <c r="P189" s="70"/>
      <c r="Q189" s="70"/>
      <c r="R189" s="292">
        <v>12.5</v>
      </c>
      <c r="S189" s="14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155"/>
      <c r="BB189" s="5"/>
      <c r="BC189" s="5"/>
      <c r="BD189" s="5"/>
      <c r="BE189" s="5"/>
      <c r="BF189" s="5"/>
      <c r="BG189" s="5"/>
      <c r="BH189" s="5"/>
      <c r="BI189" s="5"/>
      <c r="BJ189" s="155"/>
      <c r="BK189" s="5"/>
      <c r="BL189" s="5"/>
      <c r="BM189" s="5"/>
      <c r="BN189" s="5">
        <v>50</v>
      </c>
      <c r="BO189" s="5"/>
      <c r="BP189" s="155"/>
      <c r="BQ189" s="5"/>
      <c r="BR189" s="5"/>
      <c r="BS189" s="5"/>
      <c r="BT189" s="5"/>
      <c r="BU189" s="5"/>
      <c r="BV189" s="5"/>
      <c r="BW189" s="5"/>
      <c r="BX189" s="5"/>
      <c r="BY189" s="155"/>
      <c r="BZ189" s="5"/>
      <c r="CA189" s="5"/>
      <c r="CB189" s="155"/>
      <c r="CC189" s="5"/>
      <c r="CD189" s="5"/>
      <c r="CE189" s="15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155"/>
      <c r="CR189" s="5"/>
      <c r="CS189" s="5"/>
      <c r="CT189" s="155"/>
      <c r="CU189" s="5">
        <v>1</v>
      </c>
      <c r="CV189" s="5"/>
      <c r="CW189" s="155"/>
      <c r="CX189" s="5"/>
      <c r="CY189" s="5"/>
      <c r="CZ189" s="155"/>
      <c r="DA189" s="5"/>
      <c r="DB189" s="5"/>
      <c r="DC189" s="5"/>
      <c r="DD189" s="5"/>
      <c r="DE189" s="5"/>
      <c r="DF189" s="5"/>
      <c r="DG189" s="5"/>
      <c r="DH189" s="5"/>
      <c r="DI189" s="155"/>
      <c r="DJ189" s="5"/>
      <c r="DK189" s="5"/>
      <c r="DL189" s="155"/>
      <c r="DM189" s="5">
        <v>10</v>
      </c>
      <c r="DN189" s="5"/>
      <c r="DO189" s="155"/>
      <c r="DP189" s="5"/>
      <c r="DQ189" s="5"/>
      <c r="DR189" s="5"/>
      <c r="DS189" s="5"/>
      <c r="DT189" s="5"/>
      <c r="DU189" s="155"/>
      <c r="DV189" s="5"/>
      <c r="DW189" s="5"/>
      <c r="DX189" s="5"/>
      <c r="DY189" s="5"/>
      <c r="DZ189" s="5"/>
      <c r="EA189" s="5"/>
      <c r="EB189" s="10"/>
      <c r="EC189" s="5"/>
      <c r="ED189" s="155"/>
      <c r="EE189" s="5"/>
      <c r="EF189" s="5"/>
      <c r="EG189" s="15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155"/>
      <c r="EW189" s="5"/>
      <c r="EX189" s="5"/>
      <c r="EY189" s="5"/>
      <c r="EZ189" s="5"/>
      <c r="FA189" s="5"/>
      <c r="FB189" s="155"/>
      <c r="FC189" s="5">
        <v>15</v>
      </c>
      <c r="FD189" s="5"/>
      <c r="FE189" s="5"/>
      <c r="FF189" s="5">
        <v>20</v>
      </c>
      <c r="FG189" s="5"/>
      <c r="FH189" s="155"/>
      <c r="FI189" s="5"/>
      <c r="FJ189" s="5"/>
      <c r="FK189" s="155"/>
      <c r="FL189" s="5">
        <v>5</v>
      </c>
      <c r="FM189" s="5"/>
      <c r="FN189" s="155"/>
      <c r="FO189" s="5">
        <v>10</v>
      </c>
      <c r="FP189" s="5"/>
      <c r="FQ189" s="155"/>
      <c r="FR189" s="5"/>
      <c r="FS189" s="5"/>
      <c r="FT189" s="155"/>
      <c r="FU189" s="5"/>
      <c r="FV189" s="5"/>
      <c r="FW189" s="5"/>
      <c r="FX189" s="5"/>
      <c r="FY189" s="5"/>
      <c r="FZ189" s="5"/>
      <c r="GA189" s="45"/>
      <c r="GB189" s="5"/>
    </row>
    <row r="190" spans="1:184" ht="21" customHeight="1">
      <c r="A190" s="15">
        <v>166</v>
      </c>
      <c r="B190" s="204" t="s">
        <v>364</v>
      </c>
      <c r="C190" s="19" t="s">
        <v>365</v>
      </c>
      <c r="D190" s="301" t="s">
        <v>117</v>
      </c>
      <c r="E190" s="42">
        <v>795</v>
      </c>
      <c r="F190" s="5"/>
      <c r="G190" s="5"/>
      <c r="H190" s="266">
        <f t="shared" si="23"/>
        <v>0</v>
      </c>
      <c r="I190" s="64">
        <f t="shared" si="16"/>
        <v>0</v>
      </c>
      <c r="J190" s="8">
        <f t="shared" si="17"/>
        <v>12</v>
      </c>
      <c r="K190" s="262">
        <f t="shared" si="18"/>
        <v>12</v>
      </c>
      <c r="L190" s="8">
        <f t="shared" si="19"/>
        <v>400</v>
      </c>
      <c r="M190" s="8">
        <f t="shared" si="20"/>
        <v>520</v>
      </c>
      <c r="N190" s="187">
        <f t="shared" si="21"/>
        <v>388</v>
      </c>
      <c r="O190" s="8">
        <f t="shared" si="22"/>
        <v>308460</v>
      </c>
      <c r="P190" s="70"/>
      <c r="Q190" s="70"/>
      <c r="R190" s="292"/>
      <c r="S190" s="14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155"/>
      <c r="BB190" s="5"/>
      <c r="BC190" s="5"/>
      <c r="BD190" s="5"/>
      <c r="BE190" s="5"/>
      <c r="BF190" s="5"/>
      <c r="BG190" s="5"/>
      <c r="BH190" s="5"/>
      <c r="BI190" s="5"/>
      <c r="BJ190" s="155"/>
      <c r="BK190" s="5"/>
      <c r="BL190" s="5"/>
      <c r="BM190" s="5"/>
      <c r="BN190" s="5"/>
      <c r="BO190" s="5"/>
      <c r="BP190" s="155"/>
      <c r="BQ190" s="5"/>
      <c r="BR190" s="5"/>
      <c r="BS190" s="5"/>
      <c r="BT190" s="5"/>
      <c r="BU190" s="5"/>
      <c r="BV190" s="5"/>
      <c r="BW190" s="5"/>
      <c r="BX190" s="5"/>
      <c r="BY190" s="155"/>
      <c r="BZ190" s="5"/>
      <c r="CA190" s="5"/>
      <c r="CB190" s="155"/>
      <c r="CC190" s="5"/>
      <c r="CD190" s="5"/>
      <c r="CE190" s="15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155">
        <v>12</v>
      </c>
      <c r="CR190" s="5"/>
      <c r="CS190" s="5"/>
      <c r="CT190" s="155"/>
      <c r="CU190" s="5"/>
      <c r="CV190" s="5"/>
      <c r="CW190" s="155"/>
      <c r="CX190" s="5"/>
      <c r="CY190" s="5"/>
      <c r="CZ190" s="155"/>
      <c r="DA190" s="5"/>
      <c r="DB190" s="5"/>
      <c r="DC190" s="5"/>
      <c r="DD190" s="5"/>
      <c r="DE190" s="5"/>
      <c r="DF190" s="5"/>
      <c r="DG190" s="5"/>
      <c r="DH190" s="5"/>
      <c r="DI190" s="155"/>
      <c r="DJ190" s="5"/>
      <c r="DK190" s="5"/>
      <c r="DL190" s="155"/>
      <c r="DM190" s="5"/>
      <c r="DN190" s="5"/>
      <c r="DO190" s="155"/>
      <c r="DP190" s="5"/>
      <c r="DQ190" s="5"/>
      <c r="DR190" s="5"/>
      <c r="DS190" s="5"/>
      <c r="DT190" s="5"/>
      <c r="DU190" s="155"/>
      <c r="DV190" s="5"/>
      <c r="DW190" s="5"/>
      <c r="DX190" s="5"/>
      <c r="DY190" s="5"/>
      <c r="DZ190" s="5"/>
      <c r="EA190" s="5"/>
      <c r="EB190" s="10"/>
      <c r="EC190" s="5"/>
      <c r="ED190" s="155"/>
      <c r="EE190" s="5"/>
      <c r="EF190" s="5"/>
      <c r="EG190" s="15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155"/>
      <c r="EW190" s="5"/>
      <c r="EX190" s="5"/>
      <c r="EY190" s="5"/>
      <c r="EZ190" s="5"/>
      <c r="FA190" s="5"/>
      <c r="FB190" s="155"/>
      <c r="FC190" s="5">
        <v>75</v>
      </c>
      <c r="FD190" s="5"/>
      <c r="FE190" s="5"/>
      <c r="FF190" s="5">
        <v>200</v>
      </c>
      <c r="FG190" s="5"/>
      <c r="FH190" s="155"/>
      <c r="FI190" s="5"/>
      <c r="FJ190" s="5"/>
      <c r="FK190" s="155"/>
      <c r="FL190" s="5">
        <v>50</v>
      </c>
      <c r="FM190" s="5"/>
      <c r="FN190" s="155"/>
      <c r="FO190" s="5">
        <v>75</v>
      </c>
      <c r="FP190" s="5"/>
      <c r="FQ190" s="155"/>
      <c r="FR190" s="5"/>
      <c r="FS190" s="5"/>
      <c r="FT190" s="155"/>
      <c r="FU190" s="5"/>
      <c r="FV190" s="5"/>
      <c r="FW190" s="5"/>
      <c r="FX190" s="5"/>
      <c r="FY190" s="5"/>
      <c r="FZ190" s="5"/>
      <c r="GA190" s="45"/>
      <c r="GB190" s="155" t="s">
        <v>1990</v>
      </c>
    </row>
    <row r="191" spans="1:184" ht="21" customHeight="1">
      <c r="A191" s="15"/>
      <c r="B191" s="204"/>
      <c r="C191" s="19" t="s">
        <v>1852</v>
      </c>
      <c r="D191" s="301"/>
      <c r="E191" s="42"/>
      <c r="F191" s="5"/>
      <c r="G191" s="5"/>
      <c r="H191" s="266"/>
      <c r="I191" s="64">
        <f t="shared" si="16"/>
        <v>0</v>
      </c>
      <c r="J191" s="8">
        <f t="shared" si="17"/>
        <v>0</v>
      </c>
      <c r="K191" s="262">
        <f t="shared" si="18"/>
        <v>0</v>
      </c>
      <c r="L191" s="8">
        <f t="shared" si="19"/>
        <v>0</v>
      </c>
      <c r="M191" s="8">
        <f t="shared" si="20"/>
        <v>0</v>
      </c>
      <c r="N191" s="187">
        <f t="shared" si="21"/>
        <v>0</v>
      </c>
      <c r="O191" s="8">
        <f t="shared" si="22"/>
        <v>0</v>
      </c>
      <c r="P191" s="70"/>
      <c r="Q191" s="70"/>
      <c r="R191" s="292"/>
      <c r="S191" s="14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155"/>
      <c r="BB191" s="5"/>
      <c r="BC191" s="5"/>
      <c r="BD191" s="5"/>
      <c r="BE191" s="5"/>
      <c r="BF191" s="5"/>
      <c r="BG191" s="5"/>
      <c r="BH191" s="5"/>
      <c r="BI191" s="5"/>
      <c r="BJ191" s="155"/>
      <c r="BK191" s="5"/>
      <c r="BL191" s="5"/>
      <c r="BM191" s="5"/>
      <c r="BN191" s="5"/>
      <c r="BO191" s="5"/>
      <c r="BP191" s="155"/>
      <c r="BQ191" s="5"/>
      <c r="BR191" s="5"/>
      <c r="BS191" s="5"/>
      <c r="BT191" s="5"/>
      <c r="BU191" s="5"/>
      <c r="BV191" s="5"/>
      <c r="BW191" s="5"/>
      <c r="BX191" s="5"/>
      <c r="BY191" s="155"/>
      <c r="BZ191" s="5"/>
      <c r="CA191" s="5"/>
      <c r="CB191" s="155"/>
      <c r="CC191" s="5"/>
      <c r="CD191" s="5"/>
      <c r="CE191" s="15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155"/>
      <c r="CR191" s="5"/>
      <c r="CS191" s="5"/>
      <c r="CT191" s="155"/>
      <c r="CU191" s="5"/>
      <c r="CV191" s="5"/>
      <c r="CW191" s="155"/>
      <c r="CX191" s="5"/>
      <c r="CY191" s="5"/>
      <c r="CZ191" s="155"/>
      <c r="DA191" s="5"/>
      <c r="DB191" s="5"/>
      <c r="DC191" s="5"/>
      <c r="DD191" s="5"/>
      <c r="DE191" s="5"/>
      <c r="DF191" s="5"/>
      <c r="DG191" s="5"/>
      <c r="DH191" s="5"/>
      <c r="DI191" s="155"/>
      <c r="DJ191" s="5"/>
      <c r="DK191" s="5"/>
      <c r="DL191" s="155"/>
      <c r="DM191" s="5"/>
      <c r="DN191" s="5"/>
      <c r="DO191" s="155"/>
      <c r="DP191" s="5"/>
      <c r="DQ191" s="5"/>
      <c r="DR191" s="5"/>
      <c r="DS191" s="5"/>
      <c r="DT191" s="5"/>
      <c r="DU191" s="155"/>
      <c r="DV191" s="5"/>
      <c r="DW191" s="5"/>
      <c r="DX191" s="5"/>
      <c r="DY191" s="5"/>
      <c r="DZ191" s="5"/>
      <c r="EA191" s="5"/>
      <c r="EB191" s="10"/>
      <c r="EC191" s="5"/>
      <c r="ED191" s="155"/>
      <c r="EE191" s="5"/>
      <c r="EF191" s="5"/>
      <c r="EG191" s="15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155"/>
      <c r="EW191" s="5"/>
      <c r="EX191" s="5"/>
      <c r="EY191" s="5"/>
      <c r="EZ191" s="5"/>
      <c r="FA191" s="5"/>
      <c r="FB191" s="155"/>
      <c r="FC191" s="5"/>
      <c r="FD191" s="5"/>
      <c r="FE191" s="5"/>
      <c r="FF191" s="5"/>
      <c r="FG191" s="5"/>
      <c r="FH191" s="155"/>
      <c r="FI191" s="5"/>
      <c r="FJ191" s="5"/>
      <c r="FK191" s="155"/>
      <c r="FL191" s="5"/>
      <c r="FM191" s="5"/>
      <c r="FN191" s="155"/>
      <c r="FO191" s="5"/>
      <c r="FP191" s="5"/>
      <c r="FQ191" s="155"/>
      <c r="FR191" s="5"/>
      <c r="FS191" s="5"/>
      <c r="FT191" s="155"/>
      <c r="FU191" s="5"/>
      <c r="FV191" s="5"/>
      <c r="FW191" s="5"/>
      <c r="FX191" s="5"/>
      <c r="FY191" s="5"/>
      <c r="FZ191" s="5"/>
      <c r="GA191" s="45"/>
      <c r="GB191" s="5"/>
    </row>
    <row r="192" spans="1:184" ht="21" customHeight="1">
      <c r="A192" s="15"/>
      <c r="B192" s="217"/>
      <c r="C192" s="19" t="s">
        <v>1853</v>
      </c>
      <c r="D192" s="301"/>
      <c r="E192" s="42"/>
      <c r="F192" s="5"/>
      <c r="G192" s="5"/>
      <c r="H192" s="266"/>
      <c r="I192" s="64">
        <f t="shared" si="16"/>
        <v>0</v>
      </c>
      <c r="J192" s="8">
        <f t="shared" si="17"/>
        <v>0</v>
      </c>
      <c r="K192" s="262">
        <f t="shared" si="18"/>
        <v>0</v>
      </c>
      <c r="L192" s="8">
        <f t="shared" si="19"/>
        <v>0</v>
      </c>
      <c r="M192" s="8">
        <f t="shared" si="20"/>
        <v>0</v>
      </c>
      <c r="N192" s="187">
        <f t="shared" si="21"/>
        <v>0</v>
      </c>
      <c r="O192" s="8">
        <f t="shared" si="22"/>
        <v>0</v>
      </c>
      <c r="P192" s="70"/>
      <c r="Q192" s="70"/>
      <c r="R192" s="292"/>
      <c r="S192" s="14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155"/>
      <c r="BB192" s="5"/>
      <c r="BC192" s="5"/>
      <c r="BD192" s="5"/>
      <c r="BE192" s="5"/>
      <c r="BF192" s="5"/>
      <c r="BG192" s="5"/>
      <c r="BH192" s="5"/>
      <c r="BI192" s="5"/>
      <c r="BJ192" s="155"/>
      <c r="BK192" s="5"/>
      <c r="BL192" s="5"/>
      <c r="BM192" s="5"/>
      <c r="BN192" s="5"/>
      <c r="BO192" s="5"/>
      <c r="BP192" s="155"/>
      <c r="BQ192" s="5"/>
      <c r="BR192" s="5"/>
      <c r="BS192" s="5"/>
      <c r="BT192" s="5"/>
      <c r="BU192" s="5"/>
      <c r="BV192" s="5"/>
      <c r="BW192" s="5"/>
      <c r="BX192" s="5"/>
      <c r="BY192" s="155"/>
      <c r="BZ192" s="5"/>
      <c r="CA192" s="5"/>
      <c r="CB192" s="155"/>
      <c r="CC192" s="5"/>
      <c r="CD192" s="5"/>
      <c r="CE192" s="15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155"/>
      <c r="CR192" s="5"/>
      <c r="CS192" s="5"/>
      <c r="CT192" s="155"/>
      <c r="CU192" s="5"/>
      <c r="CV192" s="5"/>
      <c r="CW192" s="155"/>
      <c r="CX192" s="5"/>
      <c r="CY192" s="5"/>
      <c r="CZ192" s="155"/>
      <c r="DA192" s="5"/>
      <c r="DB192" s="5"/>
      <c r="DC192" s="5"/>
      <c r="DD192" s="5"/>
      <c r="DE192" s="5"/>
      <c r="DF192" s="5"/>
      <c r="DG192" s="5"/>
      <c r="DH192" s="5"/>
      <c r="DI192" s="155"/>
      <c r="DJ192" s="5"/>
      <c r="DK192" s="5"/>
      <c r="DL192" s="155"/>
      <c r="DM192" s="5"/>
      <c r="DN192" s="5"/>
      <c r="DO192" s="155"/>
      <c r="DP192" s="5"/>
      <c r="DQ192" s="5"/>
      <c r="DR192" s="5"/>
      <c r="DS192" s="5"/>
      <c r="DT192" s="5"/>
      <c r="DU192" s="155"/>
      <c r="DV192" s="5"/>
      <c r="DW192" s="5"/>
      <c r="DX192" s="5"/>
      <c r="DY192" s="5"/>
      <c r="DZ192" s="5"/>
      <c r="EA192" s="5"/>
      <c r="EB192" s="10"/>
      <c r="EC192" s="5"/>
      <c r="ED192" s="155"/>
      <c r="EE192" s="5"/>
      <c r="EF192" s="5"/>
      <c r="EG192" s="15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155"/>
      <c r="EW192" s="5"/>
      <c r="EX192" s="5"/>
      <c r="EY192" s="5"/>
      <c r="EZ192" s="5"/>
      <c r="FA192" s="5"/>
      <c r="FB192" s="155"/>
      <c r="FC192" s="5"/>
      <c r="FD192" s="5"/>
      <c r="FE192" s="5"/>
      <c r="FF192" s="5"/>
      <c r="FG192" s="5"/>
      <c r="FH192" s="155"/>
      <c r="FI192" s="5"/>
      <c r="FJ192" s="5"/>
      <c r="FK192" s="155"/>
      <c r="FL192" s="5"/>
      <c r="FM192" s="5"/>
      <c r="FN192" s="155"/>
      <c r="FO192" s="5"/>
      <c r="FP192" s="5"/>
      <c r="FQ192" s="155"/>
      <c r="FR192" s="5"/>
      <c r="FS192" s="5"/>
      <c r="FT192" s="155"/>
      <c r="FU192" s="5"/>
      <c r="FV192" s="5"/>
      <c r="FW192" s="5"/>
      <c r="FX192" s="5"/>
      <c r="FY192" s="5"/>
      <c r="FZ192" s="5"/>
      <c r="GA192" s="45"/>
      <c r="GB192" s="5"/>
    </row>
    <row r="193" spans="1:184" ht="21" customHeight="1">
      <c r="A193" s="15"/>
      <c r="B193" s="204"/>
      <c r="C193" s="19" t="s">
        <v>1854</v>
      </c>
      <c r="D193" s="301"/>
      <c r="E193" s="42"/>
      <c r="F193" s="5"/>
      <c r="G193" s="5"/>
      <c r="H193" s="266"/>
      <c r="I193" s="64">
        <f t="shared" si="16"/>
        <v>0</v>
      </c>
      <c r="J193" s="8">
        <f t="shared" si="17"/>
        <v>0</v>
      </c>
      <c r="K193" s="262">
        <f t="shared" si="18"/>
        <v>0</v>
      </c>
      <c r="L193" s="8">
        <f t="shared" si="19"/>
        <v>0</v>
      </c>
      <c r="M193" s="8">
        <f t="shared" si="20"/>
        <v>0</v>
      </c>
      <c r="N193" s="187">
        <f t="shared" si="21"/>
        <v>0</v>
      </c>
      <c r="O193" s="8">
        <f t="shared" si="22"/>
        <v>0</v>
      </c>
      <c r="P193" s="70"/>
      <c r="Q193" s="70"/>
      <c r="R193" s="292"/>
      <c r="S193" s="14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155"/>
      <c r="BB193" s="5"/>
      <c r="BC193" s="5"/>
      <c r="BD193" s="5"/>
      <c r="BE193" s="5"/>
      <c r="BF193" s="5"/>
      <c r="BG193" s="5"/>
      <c r="BH193" s="5"/>
      <c r="BI193" s="5"/>
      <c r="BJ193" s="155"/>
      <c r="BK193" s="5"/>
      <c r="BL193" s="5"/>
      <c r="BM193" s="5"/>
      <c r="BN193" s="5"/>
      <c r="BO193" s="5"/>
      <c r="BP193" s="155"/>
      <c r="BQ193" s="5"/>
      <c r="BR193" s="5"/>
      <c r="BS193" s="5"/>
      <c r="BT193" s="5"/>
      <c r="BU193" s="5"/>
      <c r="BV193" s="5"/>
      <c r="BW193" s="5"/>
      <c r="BX193" s="5"/>
      <c r="BY193" s="155"/>
      <c r="BZ193" s="5"/>
      <c r="CA193" s="5"/>
      <c r="CB193" s="155"/>
      <c r="CC193" s="5"/>
      <c r="CD193" s="5"/>
      <c r="CE193" s="15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155"/>
      <c r="CR193" s="5"/>
      <c r="CS193" s="5"/>
      <c r="CT193" s="155"/>
      <c r="CU193" s="5"/>
      <c r="CV193" s="5"/>
      <c r="CW193" s="155"/>
      <c r="CX193" s="5"/>
      <c r="CY193" s="5"/>
      <c r="CZ193" s="155"/>
      <c r="DA193" s="5"/>
      <c r="DB193" s="5"/>
      <c r="DC193" s="5"/>
      <c r="DD193" s="5"/>
      <c r="DE193" s="5"/>
      <c r="DF193" s="5"/>
      <c r="DG193" s="5"/>
      <c r="DH193" s="5"/>
      <c r="DI193" s="155"/>
      <c r="DJ193" s="5"/>
      <c r="DK193" s="5"/>
      <c r="DL193" s="155"/>
      <c r="DM193" s="5"/>
      <c r="DN193" s="5"/>
      <c r="DO193" s="155"/>
      <c r="DP193" s="5"/>
      <c r="DQ193" s="5"/>
      <c r="DR193" s="5"/>
      <c r="DS193" s="5"/>
      <c r="DT193" s="5"/>
      <c r="DU193" s="155"/>
      <c r="DV193" s="5"/>
      <c r="DW193" s="5"/>
      <c r="DX193" s="5"/>
      <c r="DY193" s="5"/>
      <c r="DZ193" s="5"/>
      <c r="EA193" s="5"/>
      <c r="EB193" s="10"/>
      <c r="EC193" s="5"/>
      <c r="ED193" s="155"/>
      <c r="EE193" s="5"/>
      <c r="EF193" s="5"/>
      <c r="EG193" s="15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155"/>
      <c r="EW193" s="5"/>
      <c r="EX193" s="5"/>
      <c r="EY193" s="5"/>
      <c r="EZ193" s="5"/>
      <c r="FA193" s="5"/>
      <c r="FB193" s="155"/>
      <c r="FC193" s="5"/>
      <c r="FD193" s="5"/>
      <c r="FE193" s="5"/>
      <c r="FF193" s="5"/>
      <c r="FG193" s="5"/>
      <c r="FH193" s="155"/>
      <c r="FI193" s="5"/>
      <c r="FJ193" s="5"/>
      <c r="FK193" s="155"/>
      <c r="FL193" s="5"/>
      <c r="FM193" s="5"/>
      <c r="FN193" s="155"/>
      <c r="FO193" s="5"/>
      <c r="FP193" s="5"/>
      <c r="FQ193" s="155"/>
      <c r="FR193" s="5"/>
      <c r="FS193" s="5"/>
      <c r="FT193" s="155"/>
      <c r="FU193" s="5"/>
      <c r="FV193" s="5"/>
      <c r="FW193" s="5"/>
      <c r="FX193" s="5"/>
      <c r="FY193" s="5"/>
      <c r="FZ193" s="5"/>
      <c r="GA193" s="45"/>
      <c r="GB193" s="5"/>
    </row>
    <row r="194" spans="1:184" ht="21" customHeight="1">
      <c r="A194" s="15"/>
      <c r="B194" s="217"/>
      <c r="C194" s="19" t="s">
        <v>1855</v>
      </c>
      <c r="D194" s="301"/>
      <c r="E194" s="42"/>
      <c r="F194" s="5"/>
      <c r="G194" s="5"/>
      <c r="H194" s="266"/>
      <c r="I194" s="64">
        <f t="shared" si="16"/>
        <v>0</v>
      </c>
      <c r="J194" s="8">
        <f t="shared" si="17"/>
        <v>0</v>
      </c>
      <c r="K194" s="262">
        <f t="shared" si="18"/>
        <v>0</v>
      </c>
      <c r="L194" s="8">
        <f t="shared" si="19"/>
        <v>0</v>
      </c>
      <c r="M194" s="8">
        <f t="shared" si="20"/>
        <v>0</v>
      </c>
      <c r="N194" s="187">
        <f t="shared" si="21"/>
        <v>0</v>
      </c>
      <c r="O194" s="8">
        <f t="shared" si="22"/>
        <v>0</v>
      </c>
      <c r="P194" s="70"/>
      <c r="Q194" s="70"/>
      <c r="R194" s="292"/>
      <c r="S194" s="14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155"/>
      <c r="BB194" s="5"/>
      <c r="BC194" s="5"/>
      <c r="BD194" s="5"/>
      <c r="BE194" s="5"/>
      <c r="BF194" s="5"/>
      <c r="BG194" s="5"/>
      <c r="BH194" s="5"/>
      <c r="BI194" s="5"/>
      <c r="BJ194" s="155"/>
      <c r="BK194" s="5"/>
      <c r="BL194" s="5"/>
      <c r="BM194" s="5"/>
      <c r="BN194" s="5"/>
      <c r="BO194" s="5"/>
      <c r="BP194" s="155"/>
      <c r="BQ194" s="5"/>
      <c r="BR194" s="5"/>
      <c r="BS194" s="5"/>
      <c r="BT194" s="5"/>
      <c r="BU194" s="5"/>
      <c r="BV194" s="5"/>
      <c r="BW194" s="5"/>
      <c r="BX194" s="5"/>
      <c r="BY194" s="155"/>
      <c r="BZ194" s="5"/>
      <c r="CA194" s="5"/>
      <c r="CB194" s="155"/>
      <c r="CC194" s="5"/>
      <c r="CD194" s="5"/>
      <c r="CE194" s="15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155"/>
      <c r="CR194" s="5"/>
      <c r="CS194" s="5"/>
      <c r="CT194" s="155"/>
      <c r="CU194" s="5"/>
      <c r="CV194" s="5"/>
      <c r="CW194" s="155"/>
      <c r="CX194" s="5"/>
      <c r="CY194" s="5"/>
      <c r="CZ194" s="155"/>
      <c r="DA194" s="5"/>
      <c r="DB194" s="5"/>
      <c r="DC194" s="5"/>
      <c r="DD194" s="5"/>
      <c r="DE194" s="5"/>
      <c r="DF194" s="5"/>
      <c r="DG194" s="5"/>
      <c r="DH194" s="5"/>
      <c r="DI194" s="155"/>
      <c r="DJ194" s="5"/>
      <c r="DK194" s="5"/>
      <c r="DL194" s="155"/>
      <c r="DM194" s="5"/>
      <c r="DN194" s="5"/>
      <c r="DO194" s="155"/>
      <c r="DP194" s="5"/>
      <c r="DQ194" s="5"/>
      <c r="DR194" s="5"/>
      <c r="DS194" s="5"/>
      <c r="DT194" s="5"/>
      <c r="DU194" s="155"/>
      <c r="DV194" s="5"/>
      <c r="DW194" s="5"/>
      <c r="DX194" s="5"/>
      <c r="DY194" s="5"/>
      <c r="DZ194" s="5"/>
      <c r="EA194" s="5"/>
      <c r="EB194" s="10"/>
      <c r="EC194" s="5"/>
      <c r="ED194" s="155"/>
      <c r="EE194" s="5"/>
      <c r="EF194" s="5"/>
      <c r="EG194" s="15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155"/>
      <c r="EW194" s="5"/>
      <c r="EX194" s="5"/>
      <c r="EY194" s="5"/>
      <c r="EZ194" s="5"/>
      <c r="FA194" s="5"/>
      <c r="FB194" s="155"/>
      <c r="FC194" s="5"/>
      <c r="FD194" s="5"/>
      <c r="FE194" s="5"/>
      <c r="FF194" s="5"/>
      <c r="FG194" s="5"/>
      <c r="FH194" s="155"/>
      <c r="FI194" s="5"/>
      <c r="FJ194" s="5"/>
      <c r="FK194" s="155"/>
      <c r="FL194" s="5"/>
      <c r="FM194" s="5"/>
      <c r="FN194" s="155"/>
      <c r="FO194" s="5"/>
      <c r="FP194" s="5"/>
      <c r="FQ194" s="155"/>
      <c r="FR194" s="5"/>
      <c r="FS194" s="5"/>
      <c r="FT194" s="155"/>
      <c r="FU194" s="5"/>
      <c r="FV194" s="5"/>
      <c r="FW194" s="5"/>
      <c r="FX194" s="5"/>
      <c r="FY194" s="5"/>
      <c r="FZ194" s="5"/>
      <c r="GA194" s="45"/>
      <c r="GB194" s="5"/>
    </row>
    <row r="195" spans="1:184" ht="21" customHeight="1">
      <c r="A195" s="15">
        <v>167</v>
      </c>
      <c r="B195" s="206" t="s">
        <v>366</v>
      </c>
      <c r="C195" s="57" t="s">
        <v>367</v>
      </c>
      <c r="D195" s="301" t="s">
        <v>117</v>
      </c>
      <c r="E195" s="42">
        <v>1700</v>
      </c>
      <c r="F195" s="5">
        <v>50</v>
      </c>
      <c r="G195" s="5"/>
      <c r="H195" s="266">
        <f t="shared" si="23"/>
        <v>50</v>
      </c>
      <c r="I195" s="64">
        <f t="shared" si="16"/>
        <v>0</v>
      </c>
      <c r="J195" s="8">
        <f t="shared" si="17"/>
        <v>20</v>
      </c>
      <c r="K195" s="262">
        <f t="shared" si="18"/>
        <v>20</v>
      </c>
      <c r="L195" s="8">
        <f t="shared" si="19"/>
        <v>357</v>
      </c>
      <c r="M195" s="8">
        <f t="shared" si="20"/>
        <v>464.1</v>
      </c>
      <c r="N195" s="187">
        <f t="shared" si="21"/>
        <v>287</v>
      </c>
      <c r="O195" s="8">
        <f t="shared" si="22"/>
        <v>487900</v>
      </c>
      <c r="P195" s="70"/>
      <c r="Q195" s="70"/>
      <c r="R195" s="292">
        <v>5</v>
      </c>
      <c r="S195" s="14"/>
      <c r="T195" s="5"/>
      <c r="U195" s="5"/>
      <c r="V195" s="5"/>
      <c r="W195" s="5"/>
      <c r="X195" s="5"/>
      <c r="Y195" s="5"/>
      <c r="Z195" s="5"/>
      <c r="AA195" s="5">
        <v>5</v>
      </c>
      <c r="AB195" s="5"/>
      <c r="AC195" s="5"/>
      <c r="AD195" s="5"/>
      <c r="AE195" s="5"/>
      <c r="AF195" s="5"/>
      <c r="AG195" s="5">
        <v>3</v>
      </c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155"/>
      <c r="BB195" s="5"/>
      <c r="BC195" s="5"/>
      <c r="BD195" s="5"/>
      <c r="BE195" s="5">
        <v>2</v>
      </c>
      <c r="BF195" s="5"/>
      <c r="BG195" s="5"/>
      <c r="BH195" s="5"/>
      <c r="BI195" s="5"/>
      <c r="BJ195" s="155"/>
      <c r="BK195" s="5">
        <v>100</v>
      </c>
      <c r="BL195" s="5"/>
      <c r="BM195" s="5"/>
      <c r="BN195" s="5">
        <v>100</v>
      </c>
      <c r="BO195" s="5"/>
      <c r="BP195" s="155"/>
      <c r="BQ195" s="5"/>
      <c r="BR195" s="5"/>
      <c r="BS195" s="5"/>
      <c r="BT195" s="5"/>
      <c r="BU195" s="5"/>
      <c r="BV195" s="5"/>
      <c r="BW195" s="5"/>
      <c r="BX195" s="5"/>
      <c r="BY195" s="155"/>
      <c r="BZ195" s="5"/>
      <c r="CA195" s="5"/>
      <c r="CB195" s="155"/>
      <c r="CC195" s="5"/>
      <c r="CD195" s="5"/>
      <c r="CE195" s="155"/>
      <c r="CF195" s="5"/>
      <c r="CG195" s="5"/>
      <c r="CH195" s="5"/>
      <c r="CI195" s="5">
        <v>12</v>
      </c>
      <c r="CJ195" s="5"/>
      <c r="CK195" s="5"/>
      <c r="CL195" s="5"/>
      <c r="CM195" s="5"/>
      <c r="CN195" s="5"/>
      <c r="CO195" s="5"/>
      <c r="CP195" s="5"/>
      <c r="CQ195" s="155"/>
      <c r="CR195" s="5"/>
      <c r="CS195" s="5"/>
      <c r="CT195" s="155"/>
      <c r="CU195" s="5">
        <v>10</v>
      </c>
      <c r="CV195" s="5"/>
      <c r="CW195" s="155"/>
      <c r="CX195" s="5"/>
      <c r="CY195" s="5"/>
      <c r="CZ195" s="155"/>
      <c r="DA195" s="5"/>
      <c r="DB195" s="5"/>
      <c r="DC195" s="5"/>
      <c r="DD195" s="5"/>
      <c r="DE195" s="5"/>
      <c r="DF195" s="5"/>
      <c r="DG195" s="5"/>
      <c r="DH195" s="5"/>
      <c r="DI195" s="155"/>
      <c r="DJ195" s="5">
        <v>20</v>
      </c>
      <c r="DK195" s="5"/>
      <c r="DL195" s="155"/>
      <c r="DM195" s="5"/>
      <c r="DN195" s="5"/>
      <c r="DO195" s="155"/>
      <c r="DP195" s="5"/>
      <c r="DQ195" s="5"/>
      <c r="DR195" s="5"/>
      <c r="DS195" s="5"/>
      <c r="DT195" s="5"/>
      <c r="DU195" s="155">
        <v>10</v>
      </c>
      <c r="DV195" s="5">
        <v>10</v>
      </c>
      <c r="DW195" s="5"/>
      <c r="DX195" s="5"/>
      <c r="DY195" s="5"/>
      <c r="DZ195" s="5"/>
      <c r="EA195" s="5"/>
      <c r="EB195" s="10"/>
      <c r="EC195" s="5"/>
      <c r="ED195" s="155"/>
      <c r="EE195" s="5"/>
      <c r="EF195" s="5"/>
      <c r="EG195" s="155"/>
      <c r="EH195" s="5">
        <v>90</v>
      </c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155"/>
      <c r="EW195" s="5"/>
      <c r="EX195" s="5"/>
      <c r="EY195" s="5"/>
      <c r="EZ195" s="5"/>
      <c r="FA195" s="5"/>
      <c r="FB195" s="155"/>
      <c r="FC195" s="5"/>
      <c r="FD195" s="5"/>
      <c r="FE195" s="5"/>
      <c r="FF195" s="5"/>
      <c r="FG195" s="5"/>
      <c r="FH195" s="155"/>
      <c r="FI195" s="5"/>
      <c r="FJ195" s="5"/>
      <c r="FK195" s="155"/>
      <c r="FL195" s="5"/>
      <c r="FM195" s="5"/>
      <c r="FN195" s="155"/>
      <c r="FO195" s="5"/>
      <c r="FP195" s="5"/>
      <c r="FQ195" s="155"/>
      <c r="FR195" s="5"/>
      <c r="FS195" s="5"/>
      <c r="FT195" s="155">
        <v>10</v>
      </c>
      <c r="FU195" s="5"/>
      <c r="FV195" s="5"/>
      <c r="FW195" s="5"/>
      <c r="FX195" s="5"/>
      <c r="FY195" s="5"/>
      <c r="FZ195" s="5"/>
      <c r="GA195" s="45"/>
      <c r="GB195" s="5"/>
    </row>
    <row r="196" spans="1:184" ht="21" customHeight="1">
      <c r="A196" s="15">
        <v>168</v>
      </c>
      <c r="B196" s="206"/>
      <c r="C196" s="57" t="s">
        <v>1598</v>
      </c>
      <c r="D196" s="301" t="s">
        <v>117</v>
      </c>
      <c r="E196" s="44">
        <v>2000</v>
      </c>
      <c r="F196" s="5"/>
      <c r="G196" s="5"/>
      <c r="H196" s="266">
        <f t="shared" si="23"/>
        <v>0</v>
      </c>
      <c r="I196" s="64">
        <f t="shared" si="16"/>
        <v>0</v>
      </c>
      <c r="J196" s="8">
        <f t="shared" si="17"/>
        <v>0</v>
      </c>
      <c r="K196" s="262">
        <f t="shared" si="18"/>
        <v>0</v>
      </c>
      <c r="L196" s="8">
        <f t="shared" si="19"/>
        <v>2.5</v>
      </c>
      <c r="M196" s="8">
        <f t="shared" si="20"/>
        <v>3.25</v>
      </c>
      <c r="N196" s="187">
        <f t="shared" si="21"/>
        <v>2.5</v>
      </c>
      <c r="O196" s="8">
        <f t="shared" si="22"/>
        <v>5000</v>
      </c>
      <c r="P196" s="70"/>
      <c r="Q196" s="70"/>
      <c r="R196" s="292"/>
      <c r="S196" s="14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155"/>
      <c r="BB196" s="5"/>
      <c r="BC196" s="5"/>
      <c r="BD196" s="5"/>
      <c r="BE196" s="5"/>
      <c r="BF196" s="5"/>
      <c r="BG196" s="5"/>
      <c r="BH196" s="5"/>
      <c r="BI196" s="5"/>
      <c r="BJ196" s="155"/>
      <c r="BK196" s="5"/>
      <c r="BL196" s="5"/>
      <c r="BM196" s="5"/>
      <c r="BN196" s="5"/>
      <c r="BO196" s="5"/>
      <c r="BP196" s="155"/>
      <c r="BQ196" s="5"/>
      <c r="BR196" s="5"/>
      <c r="BS196" s="5"/>
      <c r="BT196" s="5"/>
      <c r="BU196" s="5"/>
      <c r="BV196" s="5"/>
      <c r="BW196" s="5">
        <v>2.5</v>
      </c>
      <c r="BX196" s="5"/>
      <c r="BY196" s="155"/>
      <c r="BZ196" s="5"/>
      <c r="CA196" s="5"/>
      <c r="CB196" s="155"/>
      <c r="CC196" s="5"/>
      <c r="CD196" s="5"/>
      <c r="CE196" s="15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155"/>
      <c r="CR196" s="5"/>
      <c r="CS196" s="5"/>
      <c r="CT196" s="155"/>
      <c r="CU196" s="5"/>
      <c r="CV196" s="5"/>
      <c r="CW196" s="155"/>
      <c r="CX196" s="5"/>
      <c r="CY196" s="5"/>
      <c r="CZ196" s="155"/>
      <c r="DA196" s="5"/>
      <c r="DB196" s="5"/>
      <c r="DC196" s="5"/>
      <c r="DD196" s="5"/>
      <c r="DE196" s="5"/>
      <c r="DF196" s="5"/>
      <c r="DG196" s="5"/>
      <c r="DH196" s="5"/>
      <c r="DI196" s="155"/>
      <c r="DJ196" s="5"/>
      <c r="DK196" s="5"/>
      <c r="DL196" s="155"/>
      <c r="DM196" s="5"/>
      <c r="DN196" s="5"/>
      <c r="DO196" s="155"/>
      <c r="DP196" s="5"/>
      <c r="DQ196" s="5"/>
      <c r="DR196" s="5"/>
      <c r="DS196" s="5"/>
      <c r="DT196" s="5"/>
      <c r="DU196" s="155"/>
      <c r="DV196" s="5"/>
      <c r="DW196" s="5"/>
      <c r="DX196" s="5"/>
      <c r="DY196" s="5"/>
      <c r="DZ196" s="5"/>
      <c r="EA196" s="5"/>
      <c r="EB196" s="10"/>
      <c r="EC196" s="5"/>
      <c r="ED196" s="155"/>
      <c r="EE196" s="5"/>
      <c r="EF196" s="5"/>
      <c r="EG196" s="15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155"/>
      <c r="EW196" s="5"/>
      <c r="EX196" s="5"/>
      <c r="EY196" s="5"/>
      <c r="EZ196" s="5"/>
      <c r="FA196" s="5"/>
      <c r="FB196" s="155"/>
      <c r="FC196" s="5"/>
      <c r="FD196" s="5"/>
      <c r="FE196" s="5"/>
      <c r="FF196" s="5"/>
      <c r="FG196" s="5"/>
      <c r="FH196" s="155"/>
      <c r="FI196" s="5"/>
      <c r="FJ196" s="5"/>
      <c r="FK196" s="155"/>
      <c r="FL196" s="5"/>
      <c r="FM196" s="5"/>
      <c r="FN196" s="155"/>
      <c r="FO196" s="5"/>
      <c r="FP196" s="5"/>
      <c r="FQ196" s="155"/>
      <c r="FR196" s="5"/>
      <c r="FS196" s="5"/>
      <c r="FT196" s="155"/>
      <c r="FU196" s="5"/>
      <c r="FV196" s="5"/>
      <c r="FW196" s="5"/>
      <c r="FX196" s="5"/>
      <c r="FY196" s="5"/>
      <c r="FZ196" s="5"/>
      <c r="GA196" s="45"/>
      <c r="GB196" s="5"/>
    </row>
    <row r="197" spans="1:184" s="1" customFormat="1" ht="21">
      <c r="A197" s="15">
        <v>169</v>
      </c>
      <c r="B197" s="206" t="s">
        <v>368</v>
      </c>
      <c r="C197" s="85" t="s">
        <v>1835</v>
      </c>
      <c r="D197" s="301" t="s">
        <v>117</v>
      </c>
      <c r="E197" s="42">
        <v>1273.3</v>
      </c>
      <c r="F197" s="18">
        <v>122</v>
      </c>
      <c r="G197" s="18"/>
      <c r="H197" s="266">
        <f t="shared" si="23"/>
        <v>122</v>
      </c>
      <c r="I197" s="64">
        <f t="shared" si="16"/>
        <v>0</v>
      </c>
      <c r="J197" s="8">
        <f t="shared" si="17"/>
        <v>40</v>
      </c>
      <c r="K197" s="262">
        <f t="shared" si="18"/>
        <v>40</v>
      </c>
      <c r="L197" s="192">
        <f t="shared" si="19"/>
        <v>209</v>
      </c>
      <c r="M197" s="8">
        <f t="shared" si="20"/>
        <v>271.7</v>
      </c>
      <c r="N197" s="187">
        <f t="shared" si="21"/>
        <v>47</v>
      </c>
      <c r="O197" s="8">
        <f t="shared" si="22"/>
        <v>59845.1</v>
      </c>
      <c r="P197" s="83"/>
      <c r="Q197" s="83"/>
      <c r="R197" s="298">
        <v>5</v>
      </c>
      <c r="S197" s="84"/>
      <c r="T197" s="18"/>
      <c r="U197" s="18"/>
      <c r="V197" s="18"/>
      <c r="W197" s="18"/>
      <c r="X197" s="18"/>
      <c r="Y197" s="18"/>
      <c r="Z197" s="18"/>
      <c r="AA197" s="18">
        <v>5</v>
      </c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66"/>
      <c r="BB197" s="18"/>
      <c r="BC197" s="18"/>
      <c r="BD197" s="18"/>
      <c r="BE197" s="18">
        <v>2</v>
      </c>
      <c r="BF197" s="18"/>
      <c r="BG197" s="18"/>
      <c r="BH197" s="18"/>
      <c r="BI197" s="18"/>
      <c r="BJ197" s="166"/>
      <c r="BK197" s="18"/>
      <c r="BL197" s="18"/>
      <c r="BM197" s="18"/>
      <c r="BN197" s="18"/>
      <c r="BO197" s="18"/>
      <c r="BP197" s="166"/>
      <c r="BQ197" s="18"/>
      <c r="BR197" s="18"/>
      <c r="BS197" s="18"/>
      <c r="BT197" s="18"/>
      <c r="BU197" s="18"/>
      <c r="BV197" s="18"/>
      <c r="BW197" s="18"/>
      <c r="BX197" s="18"/>
      <c r="BY197" s="166"/>
      <c r="BZ197" s="18"/>
      <c r="CA197" s="18"/>
      <c r="CB197" s="166"/>
      <c r="CC197" s="18"/>
      <c r="CD197" s="18"/>
      <c r="CE197" s="166"/>
      <c r="CF197" s="18"/>
      <c r="CG197" s="18"/>
      <c r="CH197" s="18"/>
      <c r="CI197" s="18">
        <v>24</v>
      </c>
      <c r="CJ197" s="18"/>
      <c r="CK197" s="18"/>
      <c r="CL197" s="18"/>
      <c r="CM197" s="18"/>
      <c r="CN197" s="18"/>
      <c r="CO197" s="18"/>
      <c r="CP197" s="18"/>
      <c r="CQ197" s="166"/>
      <c r="CR197" s="18"/>
      <c r="CS197" s="18"/>
      <c r="CT197" s="166"/>
      <c r="CU197" s="18">
        <v>2</v>
      </c>
      <c r="CV197" s="18"/>
      <c r="CW197" s="166"/>
      <c r="CX197" s="18"/>
      <c r="CY197" s="18"/>
      <c r="CZ197" s="166"/>
      <c r="DA197" s="18"/>
      <c r="DB197" s="18"/>
      <c r="DC197" s="18"/>
      <c r="DD197" s="18"/>
      <c r="DE197" s="18"/>
      <c r="DF197" s="18"/>
      <c r="DG197" s="18"/>
      <c r="DH197" s="18"/>
      <c r="DI197" s="166"/>
      <c r="DJ197" s="18">
        <v>20</v>
      </c>
      <c r="DK197" s="18"/>
      <c r="DL197" s="166"/>
      <c r="DM197" s="18"/>
      <c r="DN197" s="18"/>
      <c r="DO197" s="166"/>
      <c r="DP197" s="18"/>
      <c r="DQ197" s="18"/>
      <c r="DR197" s="18"/>
      <c r="DS197" s="18"/>
      <c r="DT197" s="18"/>
      <c r="DU197" s="166">
        <v>10</v>
      </c>
      <c r="DV197" s="18">
        <v>15</v>
      </c>
      <c r="DW197" s="18"/>
      <c r="DX197" s="18"/>
      <c r="DY197" s="18"/>
      <c r="DZ197" s="18"/>
      <c r="EA197" s="18"/>
      <c r="EB197" s="281"/>
      <c r="EC197" s="18"/>
      <c r="ED197" s="166"/>
      <c r="EE197" s="18"/>
      <c r="EF197" s="18"/>
      <c r="EG197" s="166"/>
      <c r="EH197" s="18">
        <v>90</v>
      </c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66"/>
      <c r="EW197" s="18"/>
      <c r="EX197" s="18"/>
      <c r="EY197" s="18"/>
      <c r="EZ197" s="18"/>
      <c r="FA197" s="18"/>
      <c r="FB197" s="166"/>
      <c r="FC197" s="18">
        <v>4</v>
      </c>
      <c r="FD197" s="18"/>
      <c r="FE197" s="18"/>
      <c r="FF197" s="18">
        <v>6</v>
      </c>
      <c r="FG197" s="18"/>
      <c r="FH197" s="166"/>
      <c r="FI197" s="18">
        <v>2</v>
      </c>
      <c r="FJ197" s="18"/>
      <c r="FK197" s="166"/>
      <c r="FL197" s="18">
        <v>4</v>
      </c>
      <c r="FM197" s="18"/>
      <c r="FN197" s="166"/>
      <c r="FO197" s="18">
        <v>4</v>
      </c>
      <c r="FP197" s="18"/>
      <c r="FQ197" s="166"/>
      <c r="FR197" s="18">
        <v>2</v>
      </c>
      <c r="FS197" s="18"/>
      <c r="FT197" s="166">
        <v>30</v>
      </c>
      <c r="FU197" s="18">
        <v>24</v>
      </c>
      <c r="FV197" s="18"/>
      <c r="FW197" s="18"/>
      <c r="FX197" s="18"/>
      <c r="FY197" s="18"/>
      <c r="FZ197" s="18"/>
      <c r="GA197" s="260"/>
      <c r="GB197" s="18"/>
    </row>
    <row r="198" spans="1:184" ht="21" customHeight="1">
      <c r="A198" s="15">
        <v>170</v>
      </c>
      <c r="B198" s="206"/>
      <c r="C198" s="85" t="s">
        <v>1597</v>
      </c>
      <c r="D198" s="301" t="s">
        <v>116</v>
      </c>
      <c r="E198" s="44">
        <v>6420</v>
      </c>
      <c r="F198" s="5"/>
      <c r="G198" s="5"/>
      <c r="H198" s="266">
        <f t="shared" si="23"/>
        <v>0</v>
      </c>
      <c r="I198" s="64">
        <f t="shared" si="16"/>
        <v>0</v>
      </c>
      <c r="J198" s="8">
        <f t="shared" si="17"/>
        <v>0</v>
      </c>
      <c r="K198" s="262">
        <f t="shared" si="18"/>
        <v>0</v>
      </c>
      <c r="L198" s="318">
        <f t="shared" si="19"/>
        <v>14</v>
      </c>
      <c r="M198" s="8">
        <f t="shared" si="20"/>
        <v>18.2</v>
      </c>
      <c r="N198" s="187">
        <f t="shared" si="21"/>
        <v>14</v>
      </c>
      <c r="O198" s="192">
        <f t="shared" si="22"/>
        <v>89880</v>
      </c>
      <c r="P198" s="70"/>
      <c r="Q198" s="70"/>
      <c r="R198" s="292"/>
      <c r="S198" s="14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155"/>
      <c r="BB198" s="5"/>
      <c r="BC198" s="5"/>
      <c r="BD198" s="5"/>
      <c r="BE198" s="5"/>
      <c r="BF198" s="5"/>
      <c r="BG198" s="5"/>
      <c r="BH198" s="5"/>
      <c r="BI198" s="5"/>
      <c r="BJ198" s="155"/>
      <c r="BK198" s="5"/>
      <c r="BL198" s="5"/>
      <c r="BM198" s="5"/>
      <c r="BN198" s="5"/>
      <c r="BO198" s="5"/>
      <c r="BP198" s="155"/>
      <c r="BQ198" s="5"/>
      <c r="BR198" s="5"/>
      <c r="BS198" s="5"/>
      <c r="BT198" s="5"/>
      <c r="BU198" s="5"/>
      <c r="BV198" s="5"/>
      <c r="BW198" s="5"/>
      <c r="BX198" s="5"/>
      <c r="BY198" s="155"/>
      <c r="BZ198" s="5"/>
      <c r="CA198" s="5"/>
      <c r="CB198" s="155"/>
      <c r="CC198" s="5"/>
      <c r="CD198" s="5"/>
      <c r="CE198" s="15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155"/>
      <c r="CR198" s="5"/>
      <c r="CS198" s="5"/>
      <c r="CT198" s="155"/>
      <c r="CU198" s="5">
        <v>2</v>
      </c>
      <c r="CV198" s="5"/>
      <c r="CW198" s="155"/>
      <c r="CX198" s="5">
        <v>12</v>
      </c>
      <c r="CY198" s="5"/>
      <c r="CZ198" s="155"/>
      <c r="DA198" s="5"/>
      <c r="DB198" s="5"/>
      <c r="DC198" s="5"/>
      <c r="DD198" s="5"/>
      <c r="DE198" s="5"/>
      <c r="DF198" s="5"/>
      <c r="DG198" s="5"/>
      <c r="DH198" s="5"/>
      <c r="DI198" s="155"/>
      <c r="DJ198" s="5"/>
      <c r="DK198" s="5"/>
      <c r="DL198" s="155"/>
      <c r="DM198" s="5"/>
      <c r="DN198" s="5"/>
      <c r="DO198" s="155"/>
      <c r="DP198" s="5"/>
      <c r="DQ198" s="5"/>
      <c r="DR198" s="5"/>
      <c r="DS198" s="5"/>
      <c r="DT198" s="5"/>
      <c r="DU198" s="155"/>
      <c r="DV198" s="5"/>
      <c r="DW198" s="5"/>
      <c r="DX198" s="5"/>
      <c r="DY198" s="5"/>
      <c r="DZ198" s="5"/>
      <c r="EA198" s="5"/>
      <c r="EB198" s="10"/>
      <c r="EC198" s="5"/>
      <c r="ED198" s="155"/>
      <c r="EE198" s="5"/>
      <c r="EF198" s="5"/>
      <c r="EG198" s="15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155"/>
      <c r="EW198" s="5"/>
      <c r="EX198" s="5"/>
      <c r="EY198" s="5"/>
      <c r="EZ198" s="5"/>
      <c r="FA198" s="5"/>
      <c r="FB198" s="155"/>
      <c r="FC198" s="5"/>
      <c r="FD198" s="5"/>
      <c r="FE198" s="5"/>
      <c r="FF198" s="5"/>
      <c r="FG198" s="5"/>
      <c r="FH198" s="155"/>
      <c r="FI198" s="5"/>
      <c r="FJ198" s="5"/>
      <c r="FK198" s="155"/>
      <c r="FL198" s="5"/>
      <c r="FM198" s="5"/>
      <c r="FN198" s="155"/>
      <c r="FO198" s="5"/>
      <c r="FP198" s="5"/>
      <c r="FQ198" s="155"/>
      <c r="FR198" s="5"/>
      <c r="FS198" s="5"/>
      <c r="FT198" s="155"/>
      <c r="FU198" s="5"/>
      <c r="FV198" s="5"/>
      <c r="FW198" s="5"/>
      <c r="FX198" s="5"/>
      <c r="FY198" s="5"/>
      <c r="FZ198" s="5"/>
      <c r="GA198" s="45"/>
      <c r="GB198" s="5"/>
    </row>
    <row r="199" spans="1:184" ht="21" customHeight="1">
      <c r="A199" s="15">
        <v>171</v>
      </c>
      <c r="B199" s="206" t="s">
        <v>1432</v>
      </c>
      <c r="C199" s="57" t="s">
        <v>1417</v>
      </c>
      <c r="D199" s="301" t="s">
        <v>117</v>
      </c>
      <c r="E199" s="42">
        <v>1800</v>
      </c>
      <c r="F199" s="5"/>
      <c r="G199" s="5"/>
      <c r="H199" s="266">
        <f t="shared" si="23"/>
        <v>0</v>
      </c>
      <c r="I199" s="64">
        <f t="shared" si="16"/>
        <v>0</v>
      </c>
      <c r="J199" s="8">
        <f t="shared" si="17"/>
        <v>0</v>
      </c>
      <c r="K199" s="262">
        <f t="shared" si="18"/>
        <v>0</v>
      </c>
      <c r="L199" s="318">
        <f t="shared" si="19"/>
        <v>6</v>
      </c>
      <c r="M199" s="8">
        <f t="shared" si="20"/>
        <v>7.800000000000001</v>
      </c>
      <c r="N199" s="187">
        <f t="shared" si="21"/>
        <v>6</v>
      </c>
      <c r="O199" s="8">
        <f t="shared" si="22"/>
        <v>10800</v>
      </c>
      <c r="P199" s="70"/>
      <c r="Q199" s="70"/>
      <c r="R199" s="292"/>
      <c r="S199" s="14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155"/>
      <c r="BB199" s="5"/>
      <c r="BC199" s="5"/>
      <c r="BD199" s="5"/>
      <c r="BE199" s="5"/>
      <c r="BF199" s="5"/>
      <c r="BG199" s="5"/>
      <c r="BH199" s="5"/>
      <c r="BI199" s="5"/>
      <c r="BJ199" s="155"/>
      <c r="BK199" s="5"/>
      <c r="BL199" s="5"/>
      <c r="BM199" s="5"/>
      <c r="BN199" s="5"/>
      <c r="BO199" s="5"/>
      <c r="BP199" s="155"/>
      <c r="BQ199" s="5"/>
      <c r="BR199" s="5"/>
      <c r="BS199" s="5"/>
      <c r="BT199" s="5"/>
      <c r="BU199" s="5"/>
      <c r="BV199" s="5"/>
      <c r="BW199" s="5"/>
      <c r="BX199" s="5"/>
      <c r="BY199" s="155"/>
      <c r="BZ199" s="5"/>
      <c r="CA199" s="5"/>
      <c r="CB199" s="155"/>
      <c r="CC199" s="5"/>
      <c r="CD199" s="5"/>
      <c r="CE199" s="15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155"/>
      <c r="CR199" s="5"/>
      <c r="CS199" s="5"/>
      <c r="CT199" s="155"/>
      <c r="CU199" s="5"/>
      <c r="CV199" s="5"/>
      <c r="CW199" s="155"/>
      <c r="CX199" s="5"/>
      <c r="CY199" s="5"/>
      <c r="CZ199" s="155"/>
      <c r="DA199" s="5"/>
      <c r="DB199" s="5"/>
      <c r="DC199" s="5"/>
      <c r="DD199" s="5"/>
      <c r="DE199" s="5"/>
      <c r="DF199" s="5"/>
      <c r="DG199" s="5"/>
      <c r="DH199" s="5"/>
      <c r="DI199" s="155"/>
      <c r="DJ199" s="5"/>
      <c r="DK199" s="5"/>
      <c r="DL199" s="155"/>
      <c r="DM199" s="5"/>
      <c r="DN199" s="5"/>
      <c r="DO199" s="155"/>
      <c r="DP199" s="5"/>
      <c r="DQ199" s="5"/>
      <c r="DR199" s="5"/>
      <c r="DS199" s="5"/>
      <c r="DT199" s="5"/>
      <c r="DU199" s="155"/>
      <c r="DV199" s="5"/>
      <c r="DW199" s="5"/>
      <c r="DX199" s="5"/>
      <c r="DY199" s="5"/>
      <c r="DZ199" s="5"/>
      <c r="EA199" s="5"/>
      <c r="EB199" s="10"/>
      <c r="EC199" s="5"/>
      <c r="ED199" s="155"/>
      <c r="EE199" s="5">
        <v>6</v>
      </c>
      <c r="EF199" s="5"/>
      <c r="EG199" s="15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155"/>
      <c r="EW199" s="5"/>
      <c r="EX199" s="5"/>
      <c r="EY199" s="5"/>
      <c r="EZ199" s="5"/>
      <c r="FA199" s="5"/>
      <c r="FB199" s="155"/>
      <c r="FC199" s="5"/>
      <c r="FD199" s="5"/>
      <c r="FE199" s="5"/>
      <c r="FF199" s="5"/>
      <c r="FG199" s="5"/>
      <c r="FH199" s="155"/>
      <c r="FI199" s="5"/>
      <c r="FJ199" s="5"/>
      <c r="FK199" s="155"/>
      <c r="FL199" s="5"/>
      <c r="FM199" s="5"/>
      <c r="FN199" s="155"/>
      <c r="FO199" s="5"/>
      <c r="FP199" s="5"/>
      <c r="FQ199" s="155"/>
      <c r="FR199" s="5"/>
      <c r="FS199" s="5"/>
      <c r="FT199" s="155"/>
      <c r="FU199" s="5"/>
      <c r="FV199" s="5"/>
      <c r="FW199" s="5"/>
      <c r="FX199" s="5"/>
      <c r="FY199" s="5"/>
      <c r="FZ199" s="5"/>
      <c r="GA199" s="45"/>
      <c r="GB199" s="5"/>
    </row>
    <row r="200" spans="1:184" ht="21" customHeight="1">
      <c r="A200" s="15">
        <v>172</v>
      </c>
      <c r="B200" s="206" t="s">
        <v>1830</v>
      </c>
      <c r="C200" s="57" t="s">
        <v>1570</v>
      </c>
      <c r="D200" s="301" t="s">
        <v>116</v>
      </c>
      <c r="E200" s="42">
        <v>150</v>
      </c>
      <c r="F200" s="5"/>
      <c r="G200" s="5"/>
      <c r="H200" s="266">
        <f t="shared" si="23"/>
        <v>0</v>
      </c>
      <c r="I200" s="64">
        <f t="shared" si="16"/>
        <v>0</v>
      </c>
      <c r="J200" s="8">
        <f t="shared" si="17"/>
        <v>0</v>
      </c>
      <c r="K200" s="262">
        <f t="shared" si="18"/>
        <v>0</v>
      </c>
      <c r="L200" s="318">
        <f t="shared" si="19"/>
        <v>100</v>
      </c>
      <c r="M200" s="8">
        <f t="shared" si="20"/>
        <v>130</v>
      </c>
      <c r="N200" s="187">
        <f t="shared" si="21"/>
        <v>100</v>
      </c>
      <c r="O200" s="8">
        <f t="shared" si="22"/>
        <v>15000</v>
      </c>
      <c r="P200" s="70"/>
      <c r="Q200" s="70"/>
      <c r="R200" s="292"/>
      <c r="S200" s="14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155"/>
      <c r="BB200" s="5"/>
      <c r="BC200" s="5"/>
      <c r="BD200" s="5"/>
      <c r="BE200" s="5"/>
      <c r="BF200" s="5"/>
      <c r="BG200" s="5"/>
      <c r="BH200" s="5"/>
      <c r="BI200" s="5"/>
      <c r="BJ200" s="155"/>
      <c r="BK200" s="5"/>
      <c r="BL200" s="5"/>
      <c r="BM200" s="5"/>
      <c r="BN200" s="5">
        <v>100</v>
      </c>
      <c r="BO200" s="5"/>
      <c r="BP200" s="155"/>
      <c r="BQ200" s="5"/>
      <c r="BR200" s="5"/>
      <c r="BS200" s="5"/>
      <c r="BT200" s="5"/>
      <c r="BU200" s="5"/>
      <c r="BV200" s="5"/>
      <c r="BW200" s="5"/>
      <c r="BX200" s="5"/>
      <c r="BY200" s="155"/>
      <c r="BZ200" s="5"/>
      <c r="CA200" s="5"/>
      <c r="CB200" s="155"/>
      <c r="CC200" s="5"/>
      <c r="CD200" s="5"/>
      <c r="CE200" s="15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155"/>
      <c r="CR200" s="5"/>
      <c r="CS200" s="5"/>
      <c r="CT200" s="155"/>
      <c r="CU200" s="5"/>
      <c r="CV200" s="5"/>
      <c r="CW200" s="155"/>
      <c r="CX200" s="5"/>
      <c r="CY200" s="5"/>
      <c r="CZ200" s="155"/>
      <c r="DA200" s="5"/>
      <c r="DB200" s="5"/>
      <c r="DC200" s="5"/>
      <c r="DD200" s="5"/>
      <c r="DE200" s="5"/>
      <c r="DF200" s="5"/>
      <c r="DG200" s="5"/>
      <c r="DH200" s="5"/>
      <c r="DI200" s="155"/>
      <c r="DJ200" s="5"/>
      <c r="DK200" s="5"/>
      <c r="DL200" s="155"/>
      <c r="DM200" s="5"/>
      <c r="DN200" s="5"/>
      <c r="DO200" s="155"/>
      <c r="DP200" s="5"/>
      <c r="DQ200" s="5"/>
      <c r="DR200" s="5"/>
      <c r="DS200" s="5"/>
      <c r="DT200" s="5"/>
      <c r="DU200" s="155"/>
      <c r="DV200" s="5"/>
      <c r="DW200" s="5"/>
      <c r="DX200" s="5"/>
      <c r="DY200" s="5"/>
      <c r="DZ200" s="5"/>
      <c r="EA200" s="5"/>
      <c r="EB200" s="10"/>
      <c r="EC200" s="5"/>
      <c r="ED200" s="155"/>
      <c r="EE200" s="5"/>
      <c r="EF200" s="5"/>
      <c r="EG200" s="15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155"/>
      <c r="EW200" s="5"/>
      <c r="EX200" s="5"/>
      <c r="EY200" s="5"/>
      <c r="EZ200" s="5"/>
      <c r="FA200" s="5"/>
      <c r="FB200" s="155"/>
      <c r="FC200" s="5"/>
      <c r="FD200" s="5"/>
      <c r="FE200" s="5"/>
      <c r="FF200" s="5"/>
      <c r="FG200" s="5"/>
      <c r="FH200" s="155"/>
      <c r="FI200" s="5"/>
      <c r="FJ200" s="5"/>
      <c r="FK200" s="155"/>
      <c r="FL200" s="5"/>
      <c r="FM200" s="5"/>
      <c r="FN200" s="155"/>
      <c r="FO200" s="5"/>
      <c r="FP200" s="5"/>
      <c r="FQ200" s="155"/>
      <c r="FR200" s="5"/>
      <c r="FS200" s="5"/>
      <c r="FT200" s="155"/>
      <c r="FU200" s="5"/>
      <c r="FV200" s="5"/>
      <c r="FW200" s="5"/>
      <c r="FX200" s="5"/>
      <c r="FY200" s="5"/>
      <c r="FZ200" s="5"/>
      <c r="GA200" s="45"/>
      <c r="GB200" s="5"/>
    </row>
    <row r="201" spans="1:184" ht="21" customHeight="1">
      <c r="A201" s="15">
        <v>173</v>
      </c>
      <c r="B201" s="206" t="s">
        <v>369</v>
      </c>
      <c r="C201" s="57" t="s">
        <v>370</v>
      </c>
      <c r="D201" s="301" t="s">
        <v>117</v>
      </c>
      <c r="E201" s="42">
        <v>4815</v>
      </c>
      <c r="F201" s="202">
        <v>30</v>
      </c>
      <c r="G201" s="5"/>
      <c r="H201" s="266">
        <f t="shared" si="23"/>
        <v>30</v>
      </c>
      <c r="I201" s="64">
        <f aca="true" t="shared" si="24" ref="I201:I264">P201+S201+V201+AB201+Y201+AE201+AH201+AK201+AN201+AQ201+AT201+AW201+AZ201+BC201+BF201+BI201+BL201+BO201+BR201+BU201+BX201+CA201+CD201+CG201+CJ201+CM201+CP201+CS201+CV201+CY201+DB201+DE201+DH201+DK201+DN201+DQ201+DT201+DW201+DZ201+EC201+EF201+EI201+EL201+EO201+ER201+EU201+EX201+FA201+FD201+FG201+FJ201+FM201+FP201+FS201+FV201+FY201</f>
        <v>0</v>
      </c>
      <c r="J201" s="8">
        <f aca="true" t="shared" si="25" ref="J201:J264">Q201+T201+W201+Z201+AC201+AF201+AI201+AL201+AO201+AR201+AU201+AX201+BA201+BD201+BG201+BJ201+BM201+BP201+BS201+BV201+BY201+CB201+CE201+CH201+CK201+CN201+CQ201+CT201+CW201+CZ201+DC201+DF201+DI201+DL201+DO201+DR201+DU201+DX201+EA201+ED201+EG201+EJ201+EM201+EP201+ES201+EV201+EY201+FB201+FE201+FH201+FK201+FN201+FQ201+FT201+FW201+FZ201</f>
        <v>0</v>
      </c>
      <c r="K201" s="262">
        <f aca="true" t="shared" si="26" ref="K201:K264">I201+J201</f>
        <v>0</v>
      </c>
      <c r="L201" s="318">
        <f aca="true" t="shared" si="27" ref="L201:L264">R201+U201+X201+AA201+AD201+AG201+AJ201+AM201+AP201+AS201+AV201+AY201+BB201+BE201+BH201+BK201+BN201+BQ201+BT201+BZ201+CC201+CF201+CI201+CL201+CR201+CU201+CX201+DA201+DD201+DJ201+DM201+DP201+DS201+DV201+DY201+EB201+EE201+EH201+EK201+EN201+EQ201+ET201+EW201+EZ201+FC201+FF201+FI201+FL201+FO201+FR201+FU201+FX201+GA201+BW201+CO201+DG201</f>
        <v>0</v>
      </c>
      <c r="M201" s="8">
        <f aca="true" t="shared" si="28" ref="M201:M264">+L201*1.3</f>
        <v>0</v>
      </c>
      <c r="N201" s="187"/>
      <c r="O201" s="8">
        <f aca="true" t="shared" si="29" ref="O201:O264">E201*N201</f>
        <v>0</v>
      </c>
      <c r="P201" s="14"/>
      <c r="Q201" s="14"/>
      <c r="R201" s="290"/>
      <c r="S201" s="14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155"/>
      <c r="BB201" s="5"/>
      <c r="BC201" s="5"/>
      <c r="BD201" s="5"/>
      <c r="BE201" s="5"/>
      <c r="BF201" s="5"/>
      <c r="BG201" s="5"/>
      <c r="BH201" s="5"/>
      <c r="BI201" s="5"/>
      <c r="BJ201" s="155"/>
      <c r="BK201" s="5"/>
      <c r="BL201" s="5"/>
      <c r="BM201" s="5"/>
      <c r="BN201" s="5"/>
      <c r="BO201" s="5"/>
      <c r="BP201" s="155"/>
      <c r="BQ201" s="5"/>
      <c r="BR201" s="5"/>
      <c r="BS201" s="5"/>
      <c r="BT201" s="5"/>
      <c r="BU201" s="5"/>
      <c r="BV201" s="5"/>
      <c r="BW201" s="5"/>
      <c r="BX201" s="5"/>
      <c r="BY201" s="155"/>
      <c r="BZ201" s="5"/>
      <c r="CA201" s="5"/>
      <c r="CB201" s="155"/>
      <c r="CC201" s="5"/>
      <c r="CD201" s="5"/>
      <c r="CE201" s="15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155"/>
      <c r="CR201" s="5"/>
      <c r="CS201" s="5"/>
      <c r="CT201" s="155"/>
      <c r="CU201" s="5"/>
      <c r="CV201" s="5"/>
      <c r="CW201" s="155"/>
      <c r="CX201" s="5"/>
      <c r="CY201" s="5"/>
      <c r="CZ201" s="155"/>
      <c r="DA201" s="5"/>
      <c r="DB201" s="5"/>
      <c r="DC201" s="5"/>
      <c r="DD201" s="5"/>
      <c r="DE201" s="5"/>
      <c r="DF201" s="5"/>
      <c r="DG201" s="5"/>
      <c r="DH201" s="5"/>
      <c r="DI201" s="155"/>
      <c r="DJ201" s="5"/>
      <c r="DK201" s="5"/>
      <c r="DL201" s="155"/>
      <c r="DM201" s="5"/>
      <c r="DN201" s="5"/>
      <c r="DO201" s="155"/>
      <c r="DP201" s="5"/>
      <c r="DQ201" s="5"/>
      <c r="DR201" s="5"/>
      <c r="DS201" s="5"/>
      <c r="DT201" s="5"/>
      <c r="DU201" s="155"/>
      <c r="DV201" s="5"/>
      <c r="DW201" s="5"/>
      <c r="DX201" s="5"/>
      <c r="DY201" s="5"/>
      <c r="DZ201" s="5"/>
      <c r="EA201" s="5"/>
      <c r="EB201" s="10"/>
      <c r="EC201" s="5"/>
      <c r="ED201" s="155"/>
      <c r="EE201" s="5"/>
      <c r="EF201" s="5"/>
      <c r="EG201" s="15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155"/>
      <c r="EW201" s="5"/>
      <c r="EX201" s="5"/>
      <c r="EY201" s="5"/>
      <c r="EZ201" s="5"/>
      <c r="FA201" s="5"/>
      <c r="FB201" s="155"/>
      <c r="FC201" s="5"/>
      <c r="FD201" s="5"/>
      <c r="FE201" s="5"/>
      <c r="FF201" s="5"/>
      <c r="FG201" s="5"/>
      <c r="FH201" s="155"/>
      <c r="FI201" s="5"/>
      <c r="FJ201" s="5"/>
      <c r="FK201" s="155"/>
      <c r="FL201" s="5"/>
      <c r="FM201" s="5"/>
      <c r="FN201" s="155"/>
      <c r="FO201" s="5"/>
      <c r="FP201" s="5"/>
      <c r="FQ201" s="155"/>
      <c r="FR201" s="5"/>
      <c r="FS201" s="5"/>
      <c r="FT201" s="155"/>
      <c r="FU201" s="5"/>
      <c r="FV201" s="5"/>
      <c r="FW201" s="5"/>
      <c r="FX201" s="5"/>
      <c r="FY201" s="5"/>
      <c r="FZ201" s="5"/>
      <c r="GA201" s="45"/>
      <c r="GB201" s="5"/>
    </row>
    <row r="202" spans="1:184" ht="21" customHeight="1">
      <c r="A202" s="15">
        <v>174</v>
      </c>
      <c r="B202" s="206" t="s">
        <v>371</v>
      </c>
      <c r="C202" s="57" t="s">
        <v>372</v>
      </c>
      <c r="D202" s="301" t="s">
        <v>113</v>
      </c>
      <c r="E202" s="42">
        <v>14980</v>
      </c>
      <c r="F202" s="5"/>
      <c r="G202" s="5"/>
      <c r="H202" s="266">
        <f t="shared" si="23"/>
        <v>0</v>
      </c>
      <c r="I202" s="64">
        <f t="shared" si="24"/>
        <v>0</v>
      </c>
      <c r="J202" s="8">
        <f t="shared" si="25"/>
        <v>0</v>
      </c>
      <c r="K202" s="262">
        <f t="shared" si="26"/>
        <v>0</v>
      </c>
      <c r="L202" s="318">
        <f t="shared" si="27"/>
        <v>0</v>
      </c>
      <c r="M202" s="8">
        <f t="shared" si="28"/>
        <v>0</v>
      </c>
      <c r="N202" s="187">
        <f aca="true" t="shared" si="30" ref="N202:N264">+L202-K202-H202</f>
        <v>0</v>
      </c>
      <c r="O202" s="8">
        <f t="shared" si="29"/>
        <v>0</v>
      </c>
      <c r="P202" s="14"/>
      <c r="Q202" s="14"/>
      <c r="R202" s="290"/>
      <c r="S202" s="14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155"/>
      <c r="BB202" s="5"/>
      <c r="BC202" s="5"/>
      <c r="BD202" s="5"/>
      <c r="BE202" s="5"/>
      <c r="BF202" s="5"/>
      <c r="BG202" s="5"/>
      <c r="BH202" s="5"/>
      <c r="BI202" s="5"/>
      <c r="BJ202" s="155"/>
      <c r="BK202" s="5"/>
      <c r="BL202" s="5"/>
      <c r="BM202" s="5"/>
      <c r="BN202" s="5"/>
      <c r="BO202" s="5"/>
      <c r="BP202" s="155"/>
      <c r="BQ202" s="5"/>
      <c r="BR202" s="5"/>
      <c r="BS202" s="5"/>
      <c r="BT202" s="5"/>
      <c r="BU202" s="5"/>
      <c r="BV202" s="5"/>
      <c r="BW202" s="5"/>
      <c r="BX202" s="5"/>
      <c r="BY202" s="155"/>
      <c r="BZ202" s="5"/>
      <c r="CA202" s="5"/>
      <c r="CB202" s="155"/>
      <c r="CC202" s="5"/>
      <c r="CD202" s="5"/>
      <c r="CE202" s="15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155"/>
      <c r="CR202" s="5"/>
      <c r="CS202" s="5"/>
      <c r="CT202" s="155"/>
      <c r="CU202" s="5"/>
      <c r="CV202" s="5"/>
      <c r="CW202" s="155"/>
      <c r="CX202" s="5"/>
      <c r="CY202" s="5"/>
      <c r="CZ202" s="155"/>
      <c r="DA202" s="5"/>
      <c r="DB202" s="5"/>
      <c r="DC202" s="5"/>
      <c r="DD202" s="5"/>
      <c r="DE202" s="5"/>
      <c r="DF202" s="5"/>
      <c r="DG202" s="5"/>
      <c r="DH202" s="5"/>
      <c r="DI202" s="155"/>
      <c r="DJ202" s="5"/>
      <c r="DK202" s="5"/>
      <c r="DL202" s="155"/>
      <c r="DM202" s="5"/>
      <c r="DN202" s="5"/>
      <c r="DO202" s="155"/>
      <c r="DP202" s="5"/>
      <c r="DQ202" s="5"/>
      <c r="DR202" s="5"/>
      <c r="DS202" s="5"/>
      <c r="DT202" s="5"/>
      <c r="DU202" s="155"/>
      <c r="DV202" s="5"/>
      <c r="DW202" s="5"/>
      <c r="DX202" s="5"/>
      <c r="DY202" s="5"/>
      <c r="DZ202" s="5"/>
      <c r="EA202" s="5"/>
      <c r="EB202" s="10"/>
      <c r="EC202" s="5"/>
      <c r="ED202" s="155"/>
      <c r="EE202" s="5"/>
      <c r="EF202" s="5"/>
      <c r="EG202" s="15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155"/>
      <c r="EW202" s="5"/>
      <c r="EX202" s="5"/>
      <c r="EY202" s="5"/>
      <c r="EZ202" s="5"/>
      <c r="FA202" s="5"/>
      <c r="FB202" s="155"/>
      <c r="FC202" s="5"/>
      <c r="FD202" s="5"/>
      <c r="FE202" s="5"/>
      <c r="FF202" s="5"/>
      <c r="FG202" s="5"/>
      <c r="FH202" s="155"/>
      <c r="FI202" s="5"/>
      <c r="FJ202" s="5"/>
      <c r="FK202" s="155"/>
      <c r="FL202" s="5"/>
      <c r="FM202" s="5"/>
      <c r="FN202" s="155"/>
      <c r="FO202" s="5"/>
      <c r="FP202" s="5"/>
      <c r="FQ202" s="155"/>
      <c r="FR202" s="5"/>
      <c r="FS202" s="5"/>
      <c r="FT202" s="155"/>
      <c r="FU202" s="5"/>
      <c r="FV202" s="5"/>
      <c r="FW202" s="5"/>
      <c r="FX202" s="5"/>
      <c r="FY202" s="5"/>
      <c r="FZ202" s="5"/>
      <c r="GA202" s="45"/>
      <c r="GB202" s="5"/>
    </row>
    <row r="203" spans="1:184" ht="21" customHeight="1">
      <c r="A203" s="15">
        <v>175</v>
      </c>
      <c r="B203" s="206" t="s">
        <v>373</v>
      </c>
      <c r="C203" s="57" t="s">
        <v>374</v>
      </c>
      <c r="D203" s="301" t="s">
        <v>113</v>
      </c>
      <c r="E203" s="42">
        <v>20330</v>
      </c>
      <c r="F203" s="5"/>
      <c r="G203" s="5">
        <v>9</v>
      </c>
      <c r="H203" s="266">
        <f t="shared" si="23"/>
        <v>9</v>
      </c>
      <c r="I203" s="64">
        <f t="shared" si="24"/>
        <v>0</v>
      </c>
      <c r="J203" s="8">
        <f t="shared" si="25"/>
        <v>0</v>
      </c>
      <c r="K203" s="262">
        <f t="shared" si="26"/>
        <v>0</v>
      </c>
      <c r="L203" s="318">
        <f t="shared" si="27"/>
        <v>0</v>
      </c>
      <c r="M203" s="8">
        <f t="shared" si="28"/>
        <v>0</v>
      </c>
      <c r="N203" s="187"/>
      <c r="O203" s="8">
        <f t="shared" si="29"/>
        <v>0</v>
      </c>
      <c r="P203" s="14"/>
      <c r="Q203" s="14"/>
      <c r="R203" s="290"/>
      <c r="S203" s="14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155"/>
      <c r="BB203" s="5"/>
      <c r="BC203" s="5"/>
      <c r="BD203" s="5"/>
      <c r="BE203" s="5"/>
      <c r="BF203" s="5"/>
      <c r="BG203" s="5"/>
      <c r="BH203" s="5"/>
      <c r="BI203" s="5"/>
      <c r="BJ203" s="155"/>
      <c r="BK203" s="5"/>
      <c r="BL203" s="5"/>
      <c r="BM203" s="5"/>
      <c r="BN203" s="5"/>
      <c r="BO203" s="5"/>
      <c r="BP203" s="155"/>
      <c r="BQ203" s="5"/>
      <c r="BR203" s="5"/>
      <c r="BS203" s="5"/>
      <c r="BT203" s="5"/>
      <c r="BU203" s="5"/>
      <c r="BV203" s="5"/>
      <c r="BW203" s="5"/>
      <c r="BX203" s="5"/>
      <c r="BY203" s="155"/>
      <c r="BZ203" s="5"/>
      <c r="CA203" s="5"/>
      <c r="CB203" s="155"/>
      <c r="CC203" s="5"/>
      <c r="CD203" s="5"/>
      <c r="CE203" s="15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155"/>
      <c r="CR203" s="5"/>
      <c r="CS203" s="5"/>
      <c r="CT203" s="155"/>
      <c r="CU203" s="5"/>
      <c r="CV203" s="5"/>
      <c r="CW203" s="155"/>
      <c r="CX203" s="5"/>
      <c r="CY203" s="5"/>
      <c r="CZ203" s="155"/>
      <c r="DA203" s="5"/>
      <c r="DB203" s="5"/>
      <c r="DC203" s="5"/>
      <c r="DD203" s="5"/>
      <c r="DE203" s="5"/>
      <c r="DF203" s="5"/>
      <c r="DG203" s="5"/>
      <c r="DH203" s="5"/>
      <c r="DI203" s="155"/>
      <c r="DJ203" s="5"/>
      <c r="DK203" s="5"/>
      <c r="DL203" s="155"/>
      <c r="DM203" s="5"/>
      <c r="DN203" s="5"/>
      <c r="DO203" s="155"/>
      <c r="DP203" s="5"/>
      <c r="DQ203" s="5"/>
      <c r="DR203" s="5"/>
      <c r="DS203" s="5"/>
      <c r="DT203" s="5"/>
      <c r="DU203" s="155"/>
      <c r="DV203" s="5"/>
      <c r="DW203" s="5"/>
      <c r="DX203" s="5"/>
      <c r="DY203" s="5"/>
      <c r="DZ203" s="5"/>
      <c r="EA203" s="5"/>
      <c r="EB203" s="10"/>
      <c r="EC203" s="5"/>
      <c r="ED203" s="155"/>
      <c r="EE203" s="5"/>
      <c r="EF203" s="5"/>
      <c r="EG203" s="15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155"/>
      <c r="EW203" s="5"/>
      <c r="EX203" s="5"/>
      <c r="EY203" s="5"/>
      <c r="EZ203" s="5"/>
      <c r="FA203" s="5"/>
      <c r="FB203" s="155"/>
      <c r="FC203" s="5"/>
      <c r="FD203" s="5"/>
      <c r="FE203" s="5"/>
      <c r="FF203" s="5"/>
      <c r="FG203" s="5"/>
      <c r="FH203" s="155"/>
      <c r="FI203" s="5"/>
      <c r="FJ203" s="5"/>
      <c r="FK203" s="155"/>
      <c r="FL203" s="5"/>
      <c r="FM203" s="5"/>
      <c r="FN203" s="155"/>
      <c r="FO203" s="5"/>
      <c r="FP203" s="5"/>
      <c r="FQ203" s="155"/>
      <c r="FR203" s="5"/>
      <c r="FS203" s="5"/>
      <c r="FT203" s="155"/>
      <c r="FU203" s="5"/>
      <c r="FV203" s="5"/>
      <c r="FW203" s="5"/>
      <c r="FX203" s="5"/>
      <c r="FY203" s="5"/>
      <c r="FZ203" s="5"/>
      <c r="GA203" s="45"/>
      <c r="GB203" s="5"/>
    </row>
    <row r="204" spans="1:184" ht="21" customHeight="1">
      <c r="A204" s="15">
        <v>176</v>
      </c>
      <c r="B204" s="56" t="s">
        <v>375</v>
      </c>
      <c r="C204" s="85" t="s">
        <v>1533</v>
      </c>
      <c r="D204" s="301" t="s">
        <v>107</v>
      </c>
      <c r="E204" s="42">
        <v>4280</v>
      </c>
      <c r="F204" s="5"/>
      <c r="G204" s="5"/>
      <c r="H204" s="266">
        <f t="shared" si="23"/>
        <v>0</v>
      </c>
      <c r="I204" s="64">
        <f t="shared" si="24"/>
        <v>0</v>
      </c>
      <c r="J204" s="8">
        <f t="shared" si="25"/>
        <v>14</v>
      </c>
      <c r="K204" s="262">
        <f t="shared" si="26"/>
        <v>14</v>
      </c>
      <c r="L204" s="318">
        <f t="shared" si="27"/>
        <v>7</v>
      </c>
      <c r="M204" s="8">
        <f t="shared" si="28"/>
        <v>9.1</v>
      </c>
      <c r="N204" s="187"/>
      <c r="O204" s="8">
        <f t="shared" si="29"/>
        <v>0</v>
      </c>
      <c r="P204" s="70"/>
      <c r="Q204" s="70"/>
      <c r="R204" s="292">
        <v>3</v>
      </c>
      <c r="S204" s="14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155"/>
      <c r="BB204" s="5"/>
      <c r="BC204" s="5"/>
      <c r="BD204" s="5"/>
      <c r="BE204" s="5"/>
      <c r="BF204" s="5"/>
      <c r="BG204" s="5"/>
      <c r="BH204" s="5"/>
      <c r="BI204" s="5"/>
      <c r="BJ204" s="155"/>
      <c r="BK204" s="5"/>
      <c r="BL204" s="5"/>
      <c r="BM204" s="5"/>
      <c r="BN204" s="5"/>
      <c r="BO204" s="5"/>
      <c r="BP204" s="155"/>
      <c r="BQ204" s="5"/>
      <c r="BR204" s="5"/>
      <c r="BS204" s="5"/>
      <c r="BT204" s="5"/>
      <c r="BU204" s="5"/>
      <c r="BV204" s="5"/>
      <c r="BW204" s="5"/>
      <c r="BX204" s="5"/>
      <c r="BY204" s="155"/>
      <c r="BZ204" s="5"/>
      <c r="CA204" s="5"/>
      <c r="CB204" s="155"/>
      <c r="CC204" s="5"/>
      <c r="CD204" s="5"/>
      <c r="CE204" s="15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155">
        <v>14</v>
      </c>
      <c r="CR204" s="5"/>
      <c r="CS204" s="5"/>
      <c r="CT204" s="155"/>
      <c r="CU204" s="5"/>
      <c r="CV204" s="5"/>
      <c r="CW204" s="155"/>
      <c r="CX204" s="5"/>
      <c r="CY204" s="5"/>
      <c r="CZ204" s="155"/>
      <c r="DA204" s="5"/>
      <c r="DB204" s="5"/>
      <c r="DC204" s="5"/>
      <c r="DD204" s="5"/>
      <c r="DE204" s="5"/>
      <c r="DF204" s="5"/>
      <c r="DG204" s="5"/>
      <c r="DH204" s="5"/>
      <c r="DI204" s="155"/>
      <c r="DJ204" s="5"/>
      <c r="DK204" s="5"/>
      <c r="DL204" s="155"/>
      <c r="DM204" s="5"/>
      <c r="DN204" s="5"/>
      <c r="DO204" s="155"/>
      <c r="DP204" s="5"/>
      <c r="DQ204" s="5"/>
      <c r="DR204" s="5"/>
      <c r="DS204" s="5"/>
      <c r="DT204" s="5"/>
      <c r="DU204" s="155"/>
      <c r="DV204" s="5"/>
      <c r="DW204" s="5"/>
      <c r="DX204" s="5"/>
      <c r="DY204" s="5"/>
      <c r="DZ204" s="5"/>
      <c r="EA204" s="5"/>
      <c r="EB204" s="10"/>
      <c r="EC204" s="5"/>
      <c r="ED204" s="155"/>
      <c r="EE204" s="5"/>
      <c r="EF204" s="5"/>
      <c r="EG204" s="15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155"/>
      <c r="EW204" s="5"/>
      <c r="EX204" s="5"/>
      <c r="EY204" s="5"/>
      <c r="EZ204" s="5"/>
      <c r="FA204" s="5"/>
      <c r="FB204" s="155"/>
      <c r="FC204" s="5">
        <v>1</v>
      </c>
      <c r="FD204" s="5"/>
      <c r="FE204" s="5"/>
      <c r="FF204" s="5">
        <v>2</v>
      </c>
      <c r="FG204" s="5"/>
      <c r="FH204" s="155"/>
      <c r="FI204" s="5"/>
      <c r="FJ204" s="5"/>
      <c r="FK204" s="155"/>
      <c r="FL204" s="5">
        <v>1</v>
      </c>
      <c r="FM204" s="5"/>
      <c r="FN204" s="155"/>
      <c r="FO204" s="5"/>
      <c r="FP204" s="5"/>
      <c r="FQ204" s="155"/>
      <c r="FR204" s="5"/>
      <c r="FS204" s="5"/>
      <c r="FT204" s="155"/>
      <c r="FU204" s="5"/>
      <c r="FV204" s="5"/>
      <c r="FW204" s="5"/>
      <c r="FX204" s="5"/>
      <c r="FY204" s="5"/>
      <c r="FZ204" s="5"/>
      <c r="GA204" s="45"/>
      <c r="GB204" s="5"/>
    </row>
    <row r="205" spans="1:184" ht="21">
      <c r="A205" s="15">
        <v>177</v>
      </c>
      <c r="B205" s="206" t="s">
        <v>1522</v>
      </c>
      <c r="C205" s="57" t="s">
        <v>376</v>
      </c>
      <c r="D205" s="301" t="s">
        <v>117</v>
      </c>
      <c r="E205" s="42">
        <v>856</v>
      </c>
      <c r="F205" s="5"/>
      <c r="G205" s="5"/>
      <c r="H205" s="266">
        <f t="shared" si="23"/>
        <v>0</v>
      </c>
      <c r="I205" s="64">
        <f t="shared" si="24"/>
        <v>0</v>
      </c>
      <c r="J205" s="8">
        <f t="shared" si="25"/>
        <v>0</v>
      </c>
      <c r="K205" s="262">
        <f t="shared" si="26"/>
        <v>0</v>
      </c>
      <c r="L205" s="318">
        <f t="shared" si="27"/>
        <v>125</v>
      </c>
      <c r="M205" s="8">
        <f t="shared" si="28"/>
        <v>162.5</v>
      </c>
      <c r="N205" s="187">
        <f t="shared" si="30"/>
        <v>125</v>
      </c>
      <c r="O205" s="8">
        <f t="shared" si="29"/>
        <v>107000</v>
      </c>
      <c r="P205" s="14"/>
      <c r="Q205" s="14"/>
      <c r="R205" s="290"/>
      <c r="S205" s="14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155"/>
      <c r="BB205" s="5"/>
      <c r="BC205" s="5"/>
      <c r="BD205" s="5"/>
      <c r="BE205" s="5"/>
      <c r="BF205" s="5"/>
      <c r="BG205" s="5"/>
      <c r="BH205" s="5"/>
      <c r="BI205" s="5"/>
      <c r="BJ205" s="155"/>
      <c r="BK205" s="5"/>
      <c r="BL205" s="5"/>
      <c r="BM205" s="5"/>
      <c r="BN205" s="39">
        <v>125</v>
      </c>
      <c r="BO205" s="5"/>
      <c r="BP205" s="155"/>
      <c r="BQ205" s="5"/>
      <c r="BR205" s="5"/>
      <c r="BS205" s="5"/>
      <c r="BT205" s="5"/>
      <c r="BU205" s="5"/>
      <c r="BV205" s="5"/>
      <c r="BW205" s="5"/>
      <c r="BX205" s="5"/>
      <c r="BY205" s="155"/>
      <c r="BZ205" s="5"/>
      <c r="CA205" s="5"/>
      <c r="CB205" s="155"/>
      <c r="CC205" s="5"/>
      <c r="CD205" s="5"/>
      <c r="CE205" s="15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155"/>
      <c r="CR205" s="5"/>
      <c r="CS205" s="5"/>
      <c r="CT205" s="155"/>
      <c r="CU205" s="5"/>
      <c r="CV205" s="5"/>
      <c r="CW205" s="155"/>
      <c r="CX205" s="5"/>
      <c r="CY205" s="5"/>
      <c r="CZ205" s="155"/>
      <c r="DA205" s="5"/>
      <c r="DB205" s="5"/>
      <c r="DC205" s="5"/>
      <c r="DD205" s="5"/>
      <c r="DE205" s="5"/>
      <c r="DF205" s="5"/>
      <c r="DG205" s="5"/>
      <c r="DH205" s="5"/>
      <c r="DI205" s="155"/>
      <c r="DJ205" s="5"/>
      <c r="DK205" s="5"/>
      <c r="DL205" s="155"/>
      <c r="DM205" s="5"/>
      <c r="DN205" s="5"/>
      <c r="DO205" s="155"/>
      <c r="DP205" s="5"/>
      <c r="DQ205" s="5"/>
      <c r="DR205" s="5"/>
      <c r="DS205" s="5"/>
      <c r="DT205" s="5"/>
      <c r="DU205" s="155"/>
      <c r="DV205" s="5"/>
      <c r="DW205" s="5"/>
      <c r="DX205" s="5"/>
      <c r="DY205" s="5"/>
      <c r="DZ205" s="5"/>
      <c r="EA205" s="5"/>
      <c r="EB205" s="10"/>
      <c r="EC205" s="5"/>
      <c r="ED205" s="155"/>
      <c r="EE205" s="5"/>
      <c r="EF205" s="5"/>
      <c r="EG205" s="15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155"/>
      <c r="EW205" s="5"/>
      <c r="EX205" s="5"/>
      <c r="EY205" s="5"/>
      <c r="EZ205" s="5"/>
      <c r="FA205" s="5"/>
      <c r="FB205" s="155"/>
      <c r="FC205" s="5"/>
      <c r="FD205" s="5"/>
      <c r="FE205" s="5"/>
      <c r="FF205" s="5"/>
      <c r="FG205" s="5"/>
      <c r="FH205" s="155"/>
      <c r="FI205" s="5"/>
      <c r="FJ205" s="5"/>
      <c r="FK205" s="155"/>
      <c r="FL205" s="5"/>
      <c r="FM205" s="5"/>
      <c r="FN205" s="155"/>
      <c r="FO205" s="5"/>
      <c r="FP205" s="5"/>
      <c r="FQ205" s="155"/>
      <c r="FR205" s="5"/>
      <c r="FS205" s="5"/>
      <c r="FT205" s="155"/>
      <c r="FU205" s="5"/>
      <c r="FV205" s="5"/>
      <c r="FW205" s="5"/>
      <c r="FX205" s="5"/>
      <c r="FY205" s="5"/>
      <c r="FZ205" s="5"/>
      <c r="GA205" s="45"/>
      <c r="GB205" s="5"/>
    </row>
    <row r="206" spans="1:184" ht="22.5" customHeight="1">
      <c r="A206" s="15">
        <v>178</v>
      </c>
      <c r="B206" s="206" t="s">
        <v>377</v>
      </c>
      <c r="C206" s="57" t="s">
        <v>378</v>
      </c>
      <c r="D206" s="301" t="s">
        <v>117</v>
      </c>
      <c r="E206" s="42">
        <v>6099</v>
      </c>
      <c r="F206" s="5"/>
      <c r="G206" s="5"/>
      <c r="H206" s="266">
        <f t="shared" si="23"/>
        <v>0</v>
      </c>
      <c r="I206" s="64">
        <f t="shared" si="24"/>
        <v>0</v>
      </c>
      <c r="J206" s="8">
        <f t="shared" si="25"/>
        <v>124</v>
      </c>
      <c r="K206" s="262">
        <f t="shared" si="26"/>
        <v>124</v>
      </c>
      <c r="L206" s="318">
        <f t="shared" si="27"/>
        <v>480</v>
      </c>
      <c r="M206" s="8">
        <f t="shared" si="28"/>
        <v>624</v>
      </c>
      <c r="N206" s="187">
        <f t="shared" si="30"/>
        <v>356</v>
      </c>
      <c r="O206" s="8">
        <f t="shared" si="29"/>
        <v>2171244</v>
      </c>
      <c r="P206" s="70"/>
      <c r="Q206" s="70"/>
      <c r="R206" s="292"/>
      <c r="S206" s="14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155"/>
      <c r="BB206" s="5"/>
      <c r="BC206" s="5"/>
      <c r="BD206" s="5"/>
      <c r="BE206" s="5"/>
      <c r="BF206" s="5"/>
      <c r="BG206" s="5"/>
      <c r="BH206" s="5"/>
      <c r="BI206" s="5"/>
      <c r="BJ206" s="155"/>
      <c r="BK206" s="5"/>
      <c r="BL206" s="5"/>
      <c r="BM206" s="5"/>
      <c r="BN206" s="5"/>
      <c r="BO206" s="5"/>
      <c r="BP206" s="155"/>
      <c r="BQ206" s="5"/>
      <c r="BR206" s="5"/>
      <c r="BS206" s="5"/>
      <c r="BT206" s="5"/>
      <c r="BU206" s="5"/>
      <c r="BV206" s="5"/>
      <c r="BW206" s="5"/>
      <c r="BX206" s="5"/>
      <c r="BY206" s="155"/>
      <c r="BZ206" s="5"/>
      <c r="CA206" s="5"/>
      <c r="CB206" s="155">
        <v>0</v>
      </c>
      <c r="CC206" s="5">
        <v>8</v>
      </c>
      <c r="CD206" s="5"/>
      <c r="CE206" s="155"/>
      <c r="CF206" s="5"/>
      <c r="CG206" s="5"/>
      <c r="CH206" s="5"/>
      <c r="CI206" s="5">
        <v>72</v>
      </c>
      <c r="CJ206" s="5"/>
      <c r="CK206" s="5"/>
      <c r="CL206" s="5"/>
      <c r="CM206" s="5"/>
      <c r="CN206" s="5"/>
      <c r="CO206" s="5"/>
      <c r="CP206" s="5"/>
      <c r="CQ206" s="155">
        <v>36</v>
      </c>
      <c r="CR206" s="5">
        <v>30</v>
      </c>
      <c r="CS206" s="5"/>
      <c r="CT206" s="155"/>
      <c r="CU206" s="5">
        <v>2</v>
      </c>
      <c r="CV206" s="5"/>
      <c r="CW206" s="155"/>
      <c r="CX206" s="5">
        <v>12</v>
      </c>
      <c r="CY206" s="5"/>
      <c r="CZ206" s="155"/>
      <c r="DA206" s="5">
        <v>60</v>
      </c>
      <c r="DB206" s="5"/>
      <c r="DC206" s="5"/>
      <c r="DD206" s="5"/>
      <c r="DE206" s="5"/>
      <c r="DF206" s="5"/>
      <c r="DG206" s="5"/>
      <c r="DH206" s="5"/>
      <c r="DI206" s="155"/>
      <c r="DJ206" s="5">
        <v>30</v>
      </c>
      <c r="DK206" s="5"/>
      <c r="DL206" s="155"/>
      <c r="DM206" s="5">
        <v>16</v>
      </c>
      <c r="DN206" s="5"/>
      <c r="DO206" s="155"/>
      <c r="DP206" s="5"/>
      <c r="DQ206" s="5"/>
      <c r="DR206" s="5">
        <v>70</v>
      </c>
      <c r="DS206" s="274">
        <v>24</v>
      </c>
      <c r="DT206" s="5"/>
      <c r="DU206" s="155">
        <v>10</v>
      </c>
      <c r="DV206" s="5">
        <v>30</v>
      </c>
      <c r="DW206" s="5"/>
      <c r="DX206" s="5"/>
      <c r="DY206" s="5"/>
      <c r="DZ206" s="5"/>
      <c r="EA206" s="5"/>
      <c r="EB206" s="10"/>
      <c r="EC206" s="5"/>
      <c r="ED206" s="155"/>
      <c r="EE206" s="5">
        <v>6</v>
      </c>
      <c r="EF206" s="5"/>
      <c r="EG206" s="155"/>
      <c r="EH206" s="5">
        <v>90</v>
      </c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155"/>
      <c r="EW206" s="5"/>
      <c r="EX206" s="5"/>
      <c r="EY206" s="5"/>
      <c r="EZ206" s="5"/>
      <c r="FA206" s="5"/>
      <c r="FB206" s="155"/>
      <c r="FC206" s="5">
        <v>22</v>
      </c>
      <c r="FD206" s="5"/>
      <c r="FE206" s="5"/>
      <c r="FF206" s="5">
        <v>23</v>
      </c>
      <c r="FG206" s="5"/>
      <c r="FH206" s="155">
        <v>3</v>
      </c>
      <c r="FI206" s="5">
        <v>5</v>
      </c>
      <c r="FJ206" s="5"/>
      <c r="FK206" s="155"/>
      <c r="FL206" s="5">
        <v>22</v>
      </c>
      <c r="FM206" s="5"/>
      <c r="FN206" s="155"/>
      <c r="FO206" s="5">
        <v>23</v>
      </c>
      <c r="FP206" s="5"/>
      <c r="FQ206" s="155">
        <v>5</v>
      </c>
      <c r="FR206" s="5">
        <v>5</v>
      </c>
      <c r="FS206" s="5"/>
      <c r="FT206" s="155"/>
      <c r="FU206" s="5"/>
      <c r="FV206" s="5"/>
      <c r="FW206" s="5"/>
      <c r="FX206" s="5"/>
      <c r="FY206" s="5"/>
      <c r="FZ206" s="5"/>
      <c r="GA206" s="45"/>
      <c r="GB206" s="5"/>
    </row>
    <row r="207" spans="1:184" ht="22.5" customHeight="1">
      <c r="A207" s="15"/>
      <c r="B207" s="206"/>
      <c r="C207" s="57" t="s">
        <v>1850</v>
      </c>
      <c r="D207" s="301"/>
      <c r="E207" s="42"/>
      <c r="F207" s="5"/>
      <c r="G207" s="5"/>
      <c r="H207" s="266"/>
      <c r="I207" s="64">
        <f t="shared" si="24"/>
        <v>0</v>
      </c>
      <c r="J207" s="8">
        <f t="shared" si="25"/>
        <v>0</v>
      </c>
      <c r="K207" s="262">
        <f t="shared" si="26"/>
        <v>0</v>
      </c>
      <c r="L207" s="318">
        <f t="shared" si="27"/>
        <v>0</v>
      </c>
      <c r="M207" s="8">
        <f t="shared" si="28"/>
        <v>0</v>
      </c>
      <c r="N207" s="187">
        <f t="shared" si="30"/>
        <v>0</v>
      </c>
      <c r="O207" s="8">
        <f t="shared" si="29"/>
        <v>0</v>
      </c>
      <c r="P207" s="70"/>
      <c r="Q207" s="70"/>
      <c r="R207" s="292"/>
      <c r="S207" s="14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155"/>
      <c r="BB207" s="5"/>
      <c r="BC207" s="5"/>
      <c r="BD207" s="5"/>
      <c r="BE207" s="5"/>
      <c r="BF207" s="5"/>
      <c r="BG207" s="5"/>
      <c r="BH207" s="5"/>
      <c r="BI207" s="5"/>
      <c r="BJ207" s="155"/>
      <c r="BK207" s="5"/>
      <c r="BL207" s="5"/>
      <c r="BM207" s="5"/>
      <c r="BN207" s="5"/>
      <c r="BO207" s="5"/>
      <c r="BP207" s="155"/>
      <c r="BQ207" s="5"/>
      <c r="BR207" s="5"/>
      <c r="BS207" s="5"/>
      <c r="BT207" s="5"/>
      <c r="BU207" s="5"/>
      <c r="BV207" s="5"/>
      <c r="BW207" s="5"/>
      <c r="BX207" s="5"/>
      <c r="BY207" s="155"/>
      <c r="BZ207" s="5"/>
      <c r="CA207" s="5"/>
      <c r="CB207" s="155"/>
      <c r="CC207" s="5"/>
      <c r="CD207" s="5"/>
      <c r="CE207" s="15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155"/>
      <c r="CR207" s="5"/>
      <c r="CS207" s="5"/>
      <c r="CT207" s="155"/>
      <c r="CU207" s="5"/>
      <c r="CV207" s="5"/>
      <c r="CW207" s="155"/>
      <c r="CX207" s="5"/>
      <c r="CY207" s="5"/>
      <c r="CZ207" s="155"/>
      <c r="DA207" s="5"/>
      <c r="DB207" s="5"/>
      <c r="DC207" s="5"/>
      <c r="DD207" s="5"/>
      <c r="DE207" s="5"/>
      <c r="DF207" s="5"/>
      <c r="DG207" s="5"/>
      <c r="DH207" s="5"/>
      <c r="DI207" s="155"/>
      <c r="DJ207" s="5"/>
      <c r="DK207" s="5"/>
      <c r="DL207" s="155"/>
      <c r="DM207" s="5"/>
      <c r="DN207" s="5"/>
      <c r="DO207" s="155"/>
      <c r="DP207" s="5"/>
      <c r="DQ207" s="5"/>
      <c r="DR207" s="5"/>
      <c r="DS207" s="5"/>
      <c r="DT207" s="5"/>
      <c r="DU207" s="155"/>
      <c r="DV207" s="5"/>
      <c r="DW207" s="5"/>
      <c r="DX207" s="5"/>
      <c r="DY207" s="5"/>
      <c r="DZ207" s="5"/>
      <c r="EA207" s="5"/>
      <c r="EB207" s="10"/>
      <c r="EC207" s="5"/>
      <c r="ED207" s="155"/>
      <c r="EE207" s="5"/>
      <c r="EF207" s="5"/>
      <c r="EG207" s="15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155"/>
      <c r="EW207" s="5"/>
      <c r="EX207" s="5"/>
      <c r="EY207" s="5"/>
      <c r="EZ207" s="5"/>
      <c r="FA207" s="5"/>
      <c r="FB207" s="155"/>
      <c r="FC207" s="5"/>
      <c r="FD207" s="5"/>
      <c r="FE207" s="5"/>
      <c r="FF207" s="5"/>
      <c r="FG207" s="5"/>
      <c r="FH207" s="155"/>
      <c r="FI207" s="5"/>
      <c r="FJ207" s="5"/>
      <c r="FK207" s="155"/>
      <c r="FL207" s="5"/>
      <c r="FM207" s="5"/>
      <c r="FN207" s="155"/>
      <c r="FO207" s="5"/>
      <c r="FP207" s="5"/>
      <c r="FQ207" s="155"/>
      <c r="FR207" s="5"/>
      <c r="FS207" s="5"/>
      <c r="FT207" s="155"/>
      <c r="FU207" s="5"/>
      <c r="FV207" s="5"/>
      <c r="FW207" s="5"/>
      <c r="FX207" s="5"/>
      <c r="FY207" s="5"/>
      <c r="FZ207" s="5"/>
      <c r="GA207" s="45"/>
      <c r="GB207" s="5"/>
    </row>
    <row r="208" spans="1:184" ht="21" customHeight="1">
      <c r="A208" s="15">
        <v>179</v>
      </c>
      <c r="B208" s="206" t="s">
        <v>379</v>
      </c>
      <c r="C208" s="57" t="s">
        <v>380</v>
      </c>
      <c r="D208" s="301" t="s">
        <v>116</v>
      </c>
      <c r="E208" s="42">
        <v>120</v>
      </c>
      <c r="F208" s="5"/>
      <c r="G208" s="5"/>
      <c r="H208" s="266">
        <f t="shared" si="23"/>
        <v>0</v>
      </c>
      <c r="I208" s="64">
        <f t="shared" si="24"/>
        <v>0</v>
      </c>
      <c r="J208" s="8">
        <f t="shared" si="25"/>
        <v>0</v>
      </c>
      <c r="K208" s="262">
        <f t="shared" si="26"/>
        <v>0</v>
      </c>
      <c r="L208" s="318">
        <f t="shared" si="27"/>
        <v>12</v>
      </c>
      <c r="M208" s="8">
        <f t="shared" si="28"/>
        <v>15.600000000000001</v>
      </c>
      <c r="N208" s="187">
        <f t="shared" si="30"/>
        <v>12</v>
      </c>
      <c r="O208" s="8">
        <f t="shared" si="29"/>
        <v>1440</v>
      </c>
      <c r="P208" s="14"/>
      <c r="Q208" s="14"/>
      <c r="R208" s="290"/>
      <c r="S208" s="14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155"/>
      <c r="BB208" s="5"/>
      <c r="BC208" s="5"/>
      <c r="BD208" s="5"/>
      <c r="BE208" s="5"/>
      <c r="BF208" s="5"/>
      <c r="BG208" s="5"/>
      <c r="BH208" s="5"/>
      <c r="BI208" s="5"/>
      <c r="BJ208" s="155"/>
      <c r="BK208" s="5">
        <v>12</v>
      </c>
      <c r="BL208" s="5"/>
      <c r="BM208" s="5"/>
      <c r="BN208" s="5"/>
      <c r="BO208" s="5"/>
      <c r="BP208" s="155"/>
      <c r="BQ208" s="5"/>
      <c r="BR208" s="5"/>
      <c r="BS208" s="5"/>
      <c r="BT208" s="5"/>
      <c r="BU208" s="5"/>
      <c r="BV208" s="5"/>
      <c r="BW208" s="5"/>
      <c r="BX208" s="5"/>
      <c r="BY208" s="155"/>
      <c r="BZ208" s="5"/>
      <c r="CA208" s="5"/>
      <c r="CB208" s="155"/>
      <c r="CC208" s="5"/>
      <c r="CD208" s="5"/>
      <c r="CE208" s="15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155"/>
      <c r="CR208" s="5"/>
      <c r="CS208" s="5"/>
      <c r="CT208" s="155"/>
      <c r="CU208" s="5"/>
      <c r="CV208" s="5"/>
      <c r="CW208" s="155"/>
      <c r="CX208" s="5"/>
      <c r="CY208" s="5"/>
      <c r="CZ208" s="155"/>
      <c r="DA208" s="5"/>
      <c r="DB208" s="5"/>
      <c r="DC208" s="5"/>
      <c r="DD208" s="5"/>
      <c r="DE208" s="5"/>
      <c r="DF208" s="5"/>
      <c r="DG208" s="5"/>
      <c r="DH208" s="5"/>
      <c r="DI208" s="155"/>
      <c r="DJ208" s="5"/>
      <c r="DK208" s="5"/>
      <c r="DL208" s="155"/>
      <c r="DM208" s="5"/>
      <c r="DN208" s="5"/>
      <c r="DO208" s="155"/>
      <c r="DP208" s="5"/>
      <c r="DQ208" s="5"/>
      <c r="DR208" s="5"/>
      <c r="DS208" s="5"/>
      <c r="DT208" s="5"/>
      <c r="DU208" s="155"/>
      <c r="DV208" s="5"/>
      <c r="DW208" s="5"/>
      <c r="DX208" s="5"/>
      <c r="DY208" s="5"/>
      <c r="DZ208" s="5"/>
      <c r="EA208" s="5"/>
      <c r="EB208" s="10"/>
      <c r="EC208" s="5"/>
      <c r="ED208" s="155"/>
      <c r="EE208" s="5"/>
      <c r="EF208" s="5"/>
      <c r="EG208" s="15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155"/>
      <c r="EW208" s="5"/>
      <c r="EX208" s="5"/>
      <c r="EY208" s="5"/>
      <c r="EZ208" s="5"/>
      <c r="FA208" s="5"/>
      <c r="FB208" s="155"/>
      <c r="FC208" s="5"/>
      <c r="FD208" s="5"/>
      <c r="FE208" s="5"/>
      <c r="FF208" s="5"/>
      <c r="FG208" s="5"/>
      <c r="FH208" s="155"/>
      <c r="FI208" s="5"/>
      <c r="FJ208" s="5"/>
      <c r="FK208" s="155"/>
      <c r="FL208" s="5"/>
      <c r="FM208" s="5"/>
      <c r="FN208" s="155"/>
      <c r="FO208" s="5"/>
      <c r="FP208" s="5"/>
      <c r="FQ208" s="155"/>
      <c r="FR208" s="5"/>
      <c r="FS208" s="5"/>
      <c r="FT208" s="155"/>
      <c r="FU208" s="5"/>
      <c r="FV208" s="5"/>
      <c r="FW208" s="5"/>
      <c r="FX208" s="5"/>
      <c r="FY208" s="5"/>
      <c r="FZ208" s="5"/>
      <c r="GA208" s="45"/>
      <c r="GB208" s="5"/>
    </row>
    <row r="209" spans="1:184" ht="21" customHeight="1">
      <c r="A209" s="15">
        <v>180</v>
      </c>
      <c r="B209" s="206" t="s">
        <v>381</v>
      </c>
      <c r="C209" s="57" t="s">
        <v>382</v>
      </c>
      <c r="D209" s="301" t="s">
        <v>117</v>
      </c>
      <c r="E209" s="197">
        <v>6.5</v>
      </c>
      <c r="F209" s="5"/>
      <c r="G209" s="5"/>
      <c r="H209" s="266">
        <f t="shared" si="23"/>
        <v>0</v>
      </c>
      <c r="I209" s="64">
        <f t="shared" si="24"/>
        <v>0</v>
      </c>
      <c r="J209" s="8">
        <f t="shared" si="25"/>
        <v>0</v>
      </c>
      <c r="K209" s="262">
        <f t="shared" si="26"/>
        <v>0</v>
      </c>
      <c r="L209" s="318">
        <f t="shared" si="27"/>
        <v>180000</v>
      </c>
      <c r="M209" s="8">
        <f t="shared" si="28"/>
        <v>234000</v>
      </c>
      <c r="N209" s="319">
        <v>240000</v>
      </c>
      <c r="O209" s="8">
        <f t="shared" si="29"/>
        <v>1560000</v>
      </c>
      <c r="P209" s="14"/>
      <c r="Q209" s="14"/>
      <c r="R209" s="290"/>
      <c r="S209" s="14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155"/>
      <c r="BB209" s="5"/>
      <c r="BC209" s="5"/>
      <c r="BD209" s="5"/>
      <c r="BE209" s="5"/>
      <c r="BF209" s="5"/>
      <c r="BG209" s="5"/>
      <c r="BH209" s="5"/>
      <c r="BI209" s="5"/>
      <c r="BJ209" s="155"/>
      <c r="BK209" s="5"/>
      <c r="BL209" s="5"/>
      <c r="BM209" s="5"/>
      <c r="BN209" s="5"/>
      <c r="BO209" s="5"/>
      <c r="BP209" s="155"/>
      <c r="BQ209" s="5"/>
      <c r="BR209" s="5"/>
      <c r="BS209" s="5"/>
      <c r="BT209" s="5"/>
      <c r="BU209" s="5"/>
      <c r="BV209" s="5"/>
      <c r="BW209" s="5"/>
      <c r="BX209" s="5"/>
      <c r="BY209" s="155"/>
      <c r="BZ209" s="5"/>
      <c r="CA209" s="5"/>
      <c r="CB209" s="155"/>
      <c r="CC209" s="5"/>
      <c r="CD209" s="5"/>
      <c r="CE209" s="155"/>
      <c r="CF209" s="5"/>
      <c r="CG209" s="5"/>
      <c r="CH209" s="5"/>
      <c r="CI209" s="5">
        <v>90000</v>
      </c>
      <c r="CJ209" s="5"/>
      <c r="CK209" s="5"/>
      <c r="CL209" s="5"/>
      <c r="CM209" s="5"/>
      <c r="CN209" s="5"/>
      <c r="CO209" s="5"/>
      <c r="CP209" s="5"/>
      <c r="CQ209" s="155"/>
      <c r="CR209" s="5"/>
      <c r="CS209" s="5"/>
      <c r="CT209" s="155"/>
      <c r="CU209" s="5"/>
      <c r="CV209" s="5"/>
      <c r="CW209" s="155"/>
      <c r="CX209" s="5"/>
      <c r="CY209" s="5"/>
      <c r="CZ209" s="155"/>
      <c r="DA209" s="5">
        <v>90000</v>
      </c>
      <c r="DB209" s="5"/>
      <c r="DC209" s="5"/>
      <c r="DD209" s="5"/>
      <c r="DE209" s="5"/>
      <c r="DF209" s="5"/>
      <c r="DG209" s="5"/>
      <c r="DH209" s="5"/>
      <c r="DI209" s="155"/>
      <c r="DJ209" s="5"/>
      <c r="DK209" s="5"/>
      <c r="DL209" s="155"/>
      <c r="DM209" s="5"/>
      <c r="DN209" s="5"/>
      <c r="DO209" s="155"/>
      <c r="DP209" s="5"/>
      <c r="DQ209" s="5"/>
      <c r="DR209" s="5"/>
      <c r="DS209" s="5"/>
      <c r="DT209" s="5"/>
      <c r="DU209" s="155"/>
      <c r="DV209" s="5"/>
      <c r="DW209" s="5"/>
      <c r="DX209" s="5"/>
      <c r="DY209" s="5"/>
      <c r="DZ209" s="5"/>
      <c r="EA209" s="5"/>
      <c r="EB209" s="10"/>
      <c r="EC209" s="5"/>
      <c r="ED209" s="155"/>
      <c r="EE209" s="5"/>
      <c r="EF209" s="5"/>
      <c r="EG209" s="15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155"/>
      <c r="EW209" s="5"/>
      <c r="EX209" s="5"/>
      <c r="EY209" s="5"/>
      <c r="EZ209" s="5"/>
      <c r="FA209" s="5"/>
      <c r="FB209" s="155"/>
      <c r="FC209" s="5"/>
      <c r="FD209" s="5"/>
      <c r="FE209" s="5"/>
      <c r="FF209" s="5"/>
      <c r="FG209" s="5"/>
      <c r="FH209" s="155"/>
      <c r="FI209" s="5"/>
      <c r="FJ209" s="5"/>
      <c r="FK209" s="155"/>
      <c r="FL209" s="5"/>
      <c r="FM209" s="5"/>
      <c r="FN209" s="155"/>
      <c r="FO209" s="5"/>
      <c r="FP209" s="5"/>
      <c r="FQ209" s="155"/>
      <c r="FR209" s="5"/>
      <c r="FS209" s="5"/>
      <c r="FT209" s="155"/>
      <c r="FU209" s="5"/>
      <c r="FV209" s="5"/>
      <c r="FW209" s="5"/>
      <c r="FX209" s="5"/>
      <c r="FY209" s="5"/>
      <c r="FZ209" s="5"/>
      <c r="GA209" s="45"/>
      <c r="GB209" s="5"/>
    </row>
    <row r="210" spans="1:184" s="2" customFormat="1" ht="21" customHeight="1">
      <c r="A210" s="15">
        <v>181</v>
      </c>
      <c r="B210" s="56" t="s">
        <v>383</v>
      </c>
      <c r="C210" s="57" t="s">
        <v>384</v>
      </c>
      <c r="D210" s="301" t="s">
        <v>143</v>
      </c>
      <c r="E210" s="42">
        <v>124.12</v>
      </c>
      <c r="F210" s="18">
        <v>1300</v>
      </c>
      <c r="G210" s="5"/>
      <c r="H210" s="266">
        <f t="shared" si="23"/>
        <v>1300</v>
      </c>
      <c r="I210" s="64">
        <f t="shared" si="24"/>
        <v>0</v>
      </c>
      <c r="J210" s="8">
        <f t="shared" si="25"/>
        <v>0</v>
      </c>
      <c r="K210" s="262">
        <f t="shared" si="26"/>
        <v>0</v>
      </c>
      <c r="L210" s="318">
        <f t="shared" si="27"/>
        <v>0</v>
      </c>
      <c r="M210" s="8">
        <f t="shared" si="28"/>
        <v>0</v>
      </c>
      <c r="N210" s="187"/>
      <c r="O210" s="8">
        <f t="shared" si="29"/>
        <v>0</v>
      </c>
      <c r="P210" s="14"/>
      <c r="Q210" s="14"/>
      <c r="R210" s="290"/>
      <c r="S210" s="14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155"/>
      <c r="BB210" s="5"/>
      <c r="BC210" s="5"/>
      <c r="BD210" s="5"/>
      <c r="BE210" s="5"/>
      <c r="BF210" s="5"/>
      <c r="BG210" s="5"/>
      <c r="BH210" s="5"/>
      <c r="BI210" s="5"/>
      <c r="BJ210" s="155"/>
      <c r="BK210" s="5"/>
      <c r="BL210" s="5"/>
      <c r="BM210" s="5"/>
      <c r="BN210" s="5"/>
      <c r="BO210" s="5"/>
      <c r="BP210" s="155"/>
      <c r="BQ210" s="5"/>
      <c r="BR210" s="5"/>
      <c r="BS210" s="5"/>
      <c r="BT210" s="5"/>
      <c r="BU210" s="5"/>
      <c r="BV210" s="5"/>
      <c r="BW210" s="5"/>
      <c r="BX210" s="5"/>
      <c r="BY210" s="155"/>
      <c r="BZ210" s="5"/>
      <c r="CA210" s="5"/>
      <c r="CB210" s="155"/>
      <c r="CC210" s="5"/>
      <c r="CD210" s="5"/>
      <c r="CE210" s="15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155"/>
      <c r="CR210" s="5"/>
      <c r="CS210" s="5"/>
      <c r="CT210" s="155"/>
      <c r="CU210" s="5"/>
      <c r="CV210" s="5"/>
      <c r="CW210" s="155"/>
      <c r="CX210" s="5"/>
      <c r="CY210" s="5"/>
      <c r="CZ210" s="155"/>
      <c r="DA210" s="5"/>
      <c r="DB210" s="5"/>
      <c r="DC210" s="5"/>
      <c r="DD210" s="5"/>
      <c r="DE210" s="5"/>
      <c r="DF210" s="5"/>
      <c r="DG210" s="5"/>
      <c r="DH210" s="5"/>
      <c r="DI210" s="155"/>
      <c r="DJ210" s="5"/>
      <c r="DK210" s="5"/>
      <c r="DL210" s="155"/>
      <c r="DM210" s="5"/>
      <c r="DN210" s="5"/>
      <c r="DO210" s="155"/>
      <c r="DP210" s="5"/>
      <c r="DQ210" s="5"/>
      <c r="DR210" s="5"/>
      <c r="DS210" s="5"/>
      <c r="DT210" s="5"/>
      <c r="DU210" s="155"/>
      <c r="DV210" s="5"/>
      <c r="DW210" s="5"/>
      <c r="DX210" s="5"/>
      <c r="DY210" s="5"/>
      <c r="DZ210" s="5"/>
      <c r="EA210" s="5"/>
      <c r="EB210" s="10"/>
      <c r="EC210" s="5"/>
      <c r="ED210" s="155"/>
      <c r="EE210" s="5"/>
      <c r="EF210" s="5"/>
      <c r="EG210" s="15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155"/>
      <c r="EW210" s="5"/>
      <c r="EX210" s="5"/>
      <c r="EY210" s="5"/>
      <c r="EZ210" s="5"/>
      <c r="FA210" s="5"/>
      <c r="FB210" s="155"/>
      <c r="FC210" s="5"/>
      <c r="FD210" s="5"/>
      <c r="FE210" s="5"/>
      <c r="FF210" s="5"/>
      <c r="FG210" s="5"/>
      <c r="FH210" s="155"/>
      <c r="FI210" s="5"/>
      <c r="FJ210" s="5"/>
      <c r="FK210" s="155"/>
      <c r="FL210" s="5"/>
      <c r="FM210" s="5"/>
      <c r="FN210" s="155"/>
      <c r="FO210" s="5"/>
      <c r="FP210" s="5"/>
      <c r="FQ210" s="155"/>
      <c r="FR210" s="5"/>
      <c r="FS210" s="5"/>
      <c r="FT210" s="155"/>
      <c r="FU210" s="5"/>
      <c r="FV210" s="5"/>
      <c r="FW210" s="5"/>
      <c r="FX210" s="5"/>
      <c r="FY210" s="5"/>
      <c r="FZ210" s="5"/>
      <c r="GA210" s="45"/>
      <c r="GB210" s="6"/>
    </row>
    <row r="211" spans="1:184" s="2" customFormat="1" ht="21" customHeight="1">
      <c r="A211" s="15">
        <v>182</v>
      </c>
      <c r="B211" s="56" t="s">
        <v>1421</v>
      </c>
      <c r="C211" s="57" t="s">
        <v>2067</v>
      </c>
      <c r="D211" s="301" t="s">
        <v>113</v>
      </c>
      <c r="E211" s="42">
        <v>16585</v>
      </c>
      <c r="F211" s="18">
        <v>7</v>
      </c>
      <c r="G211" s="5"/>
      <c r="H211" s="266">
        <f t="shared" si="23"/>
        <v>7</v>
      </c>
      <c r="I211" s="64">
        <f t="shared" si="24"/>
        <v>0</v>
      </c>
      <c r="J211" s="8">
        <f t="shared" si="25"/>
        <v>0</v>
      </c>
      <c r="K211" s="262">
        <f t="shared" si="26"/>
        <v>0</v>
      </c>
      <c r="L211" s="318">
        <f t="shared" si="27"/>
        <v>3</v>
      </c>
      <c r="M211" s="8">
        <f t="shared" si="28"/>
        <v>3.9000000000000004</v>
      </c>
      <c r="N211" s="187"/>
      <c r="O211" s="8">
        <f t="shared" si="29"/>
        <v>0</v>
      </c>
      <c r="P211" s="14"/>
      <c r="Q211" s="14"/>
      <c r="R211" s="290"/>
      <c r="S211" s="14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155"/>
      <c r="BB211" s="5"/>
      <c r="BC211" s="5"/>
      <c r="BD211" s="5"/>
      <c r="BE211" s="5"/>
      <c r="BF211" s="5"/>
      <c r="BG211" s="5"/>
      <c r="BH211" s="5"/>
      <c r="BI211" s="5"/>
      <c r="BJ211" s="155"/>
      <c r="BK211" s="5"/>
      <c r="BL211" s="5"/>
      <c r="BM211" s="5"/>
      <c r="BN211" s="5"/>
      <c r="BO211" s="5"/>
      <c r="BP211" s="155"/>
      <c r="BQ211" s="5"/>
      <c r="BR211" s="5"/>
      <c r="BS211" s="5"/>
      <c r="BT211" s="5"/>
      <c r="BU211" s="5"/>
      <c r="BV211" s="5"/>
      <c r="BW211" s="5"/>
      <c r="BX211" s="5"/>
      <c r="BY211" s="155"/>
      <c r="BZ211" s="5"/>
      <c r="CA211" s="5"/>
      <c r="CB211" s="155"/>
      <c r="CC211" s="5"/>
      <c r="CD211" s="5"/>
      <c r="CE211" s="155"/>
      <c r="CF211" s="5"/>
      <c r="CG211" s="5"/>
      <c r="CH211" s="5"/>
      <c r="CI211" s="5">
        <v>3</v>
      </c>
      <c r="CJ211" s="5"/>
      <c r="CK211" s="5"/>
      <c r="CL211" s="5"/>
      <c r="CM211" s="5"/>
      <c r="CN211" s="5"/>
      <c r="CO211" s="5"/>
      <c r="CP211" s="5"/>
      <c r="CQ211" s="155"/>
      <c r="CR211" s="5"/>
      <c r="CS211" s="5"/>
      <c r="CT211" s="155"/>
      <c r="CU211" s="5"/>
      <c r="CV211" s="5"/>
      <c r="CW211" s="155"/>
      <c r="CX211" s="5"/>
      <c r="CY211" s="5"/>
      <c r="CZ211" s="155"/>
      <c r="DA211" s="5"/>
      <c r="DB211" s="5"/>
      <c r="DC211" s="5"/>
      <c r="DD211" s="5"/>
      <c r="DE211" s="5"/>
      <c r="DF211" s="5"/>
      <c r="DG211" s="5"/>
      <c r="DH211" s="5"/>
      <c r="DI211" s="155"/>
      <c r="DJ211" s="5"/>
      <c r="DK211" s="5"/>
      <c r="DL211" s="155"/>
      <c r="DM211" s="5"/>
      <c r="DN211" s="5"/>
      <c r="DO211" s="155"/>
      <c r="DP211" s="5"/>
      <c r="DQ211" s="5"/>
      <c r="DR211" s="5"/>
      <c r="DS211" s="5"/>
      <c r="DT211" s="5"/>
      <c r="DU211" s="155"/>
      <c r="DV211" s="5"/>
      <c r="DW211" s="5"/>
      <c r="DX211" s="5"/>
      <c r="DY211" s="5"/>
      <c r="DZ211" s="5"/>
      <c r="EA211" s="5"/>
      <c r="EB211" s="10"/>
      <c r="EC211" s="5"/>
      <c r="ED211" s="155"/>
      <c r="EE211" s="5"/>
      <c r="EF211" s="5"/>
      <c r="EG211" s="15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155"/>
      <c r="EW211" s="5"/>
      <c r="EX211" s="5"/>
      <c r="EY211" s="5"/>
      <c r="EZ211" s="5"/>
      <c r="FA211" s="5"/>
      <c r="FB211" s="155"/>
      <c r="FC211" s="5"/>
      <c r="FD211" s="5"/>
      <c r="FE211" s="5"/>
      <c r="FF211" s="5"/>
      <c r="FG211" s="5"/>
      <c r="FH211" s="155"/>
      <c r="FI211" s="5"/>
      <c r="FJ211" s="5"/>
      <c r="FK211" s="155"/>
      <c r="FL211" s="5"/>
      <c r="FM211" s="5"/>
      <c r="FN211" s="155"/>
      <c r="FO211" s="5"/>
      <c r="FP211" s="5"/>
      <c r="FQ211" s="155"/>
      <c r="FR211" s="5"/>
      <c r="FS211" s="5"/>
      <c r="FT211" s="155"/>
      <c r="FU211" s="5"/>
      <c r="FV211" s="5"/>
      <c r="FW211" s="5"/>
      <c r="FX211" s="5"/>
      <c r="FY211" s="5"/>
      <c r="FZ211" s="5"/>
      <c r="GA211" s="45"/>
      <c r="GB211" s="6"/>
    </row>
    <row r="212" spans="1:184" s="2" customFormat="1" ht="21" customHeight="1">
      <c r="A212" s="15">
        <v>183</v>
      </c>
      <c r="B212" s="56" t="s">
        <v>1422</v>
      </c>
      <c r="C212" s="57" t="s">
        <v>2045</v>
      </c>
      <c r="D212" s="301" t="s">
        <v>113</v>
      </c>
      <c r="E212" s="42">
        <v>21935</v>
      </c>
      <c r="F212" s="18">
        <v>10</v>
      </c>
      <c r="G212" s="5"/>
      <c r="H212" s="266">
        <f t="shared" si="23"/>
        <v>10</v>
      </c>
      <c r="I212" s="64">
        <f t="shared" si="24"/>
        <v>0</v>
      </c>
      <c r="J212" s="8">
        <f t="shared" si="25"/>
        <v>0</v>
      </c>
      <c r="K212" s="262">
        <f t="shared" si="26"/>
        <v>0</v>
      </c>
      <c r="L212" s="318">
        <f t="shared" si="27"/>
        <v>3</v>
      </c>
      <c r="M212" s="8">
        <f t="shared" si="28"/>
        <v>3.9000000000000004</v>
      </c>
      <c r="N212" s="187"/>
      <c r="O212" s="8">
        <f t="shared" si="29"/>
        <v>0</v>
      </c>
      <c r="P212" s="14"/>
      <c r="Q212" s="14"/>
      <c r="R212" s="290"/>
      <c r="S212" s="14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155"/>
      <c r="BB212" s="5"/>
      <c r="BC212" s="5"/>
      <c r="BD212" s="5"/>
      <c r="BE212" s="5"/>
      <c r="BF212" s="5"/>
      <c r="BG212" s="5"/>
      <c r="BH212" s="5"/>
      <c r="BI212" s="5"/>
      <c r="BJ212" s="155"/>
      <c r="BK212" s="5"/>
      <c r="BL212" s="5"/>
      <c r="BM212" s="5"/>
      <c r="BN212" s="5"/>
      <c r="BO212" s="5"/>
      <c r="BP212" s="155"/>
      <c r="BQ212" s="5"/>
      <c r="BR212" s="5"/>
      <c r="BS212" s="5"/>
      <c r="BT212" s="5"/>
      <c r="BU212" s="5"/>
      <c r="BV212" s="5"/>
      <c r="BW212" s="5"/>
      <c r="BX212" s="5"/>
      <c r="BY212" s="155"/>
      <c r="BZ212" s="5"/>
      <c r="CA212" s="5"/>
      <c r="CB212" s="155"/>
      <c r="CC212" s="5"/>
      <c r="CD212" s="5"/>
      <c r="CE212" s="155"/>
      <c r="CF212" s="5"/>
      <c r="CG212" s="5"/>
      <c r="CH212" s="5"/>
      <c r="CI212" s="5">
        <v>3</v>
      </c>
      <c r="CJ212" s="5"/>
      <c r="CK212" s="5"/>
      <c r="CL212" s="5"/>
      <c r="CM212" s="5"/>
      <c r="CN212" s="5"/>
      <c r="CO212" s="5"/>
      <c r="CP212" s="5"/>
      <c r="CQ212" s="155"/>
      <c r="CR212" s="5"/>
      <c r="CS212" s="5"/>
      <c r="CT212" s="155"/>
      <c r="CU212" s="5"/>
      <c r="CV212" s="5"/>
      <c r="CW212" s="155"/>
      <c r="CX212" s="5"/>
      <c r="CY212" s="5"/>
      <c r="CZ212" s="155"/>
      <c r="DA212" s="5"/>
      <c r="DB212" s="5"/>
      <c r="DC212" s="5"/>
      <c r="DD212" s="5"/>
      <c r="DE212" s="5"/>
      <c r="DF212" s="5"/>
      <c r="DG212" s="5"/>
      <c r="DH212" s="5"/>
      <c r="DI212" s="155"/>
      <c r="DJ212" s="5"/>
      <c r="DK212" s="5"/>
      <c r="DL212" s="155"/>
      <c r="DM212" s="5"/>
      <c r="DN212" s="5"/>
      <c r="DO212" s="155"/>
      <c r="DP212" s="5"/>
      <c r="DQ212" s="5"/>
      <c r="DR212" s="5"/>
      <c r="DS212" s="5"/>
      <c r="DT212" s="5"/>
      <c r="DU212" s="155"/>
      <c r="DV212" s="5"/>
      <c r="DW212" s="5"/>
      <c r="DX212" s="5"/>
      <c r="DY212" s="5"/>
      <c r="DZ212" s="5"/>
      <c r="EA212" s="5"/>
      <c r="EB212" s="10"/>
      <c r="EC212" s="5"/>
      <c r="ED212" s="155"/>
      <c r="EE212" s="5"/>
      <c r="EF212" s="5"/>
      <c r="EG212" s="15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155"/>
      <c r="EW212" s="5"/>
      <c r="EX212" s="5"/>
      <c r="EY212" s="5"/>
      <c r="EZ212" s="5"/>
      <c r="FA212" s="5"/>
      <c r="FB212" s="155"/>
      <c r="FC212" s="5"/>
      <c r="FD212" s="5"/>
      <c r="FE212" s="5"/>
      <c r="FF212" s="5"/>
      <c r="FG212" s="5"/>
      <c r="FH212" s="155"/>
      <c r="FI212" s="5"/>
      <c r="FJ212" s="5"/>
      <c r="FK212" s="155"/>
      <c r="FL212" s="5"/>
      <c r="FM212" s="5"/>
      <c r="FN212" s="155"/>
      <c r="FO212" s="5"/>
      <c r="FP212" s="5"/>
      <c r="FQ212" s="155"/>
      <c r="FR212" s="5"/>
      <c r="FS212" s="5"/>
      <c r="FT212" s="155"/>
      <c r="FU212" s="5"/>
      <c r="FV212" s="5"/>
      <c r="FW212" s="5"/>
      <c r="FX212" s="5"/>
      <c r="FY212" s="5"/>
      <c r="FZ212" s="5"/>
      <c r="GA212" s="45"/>
      <c r="GB212" s="6"/>
    </row>
    <row r="213" spans="1:184" ht="21" customHeight="1">
      <c r="A213" s="15">
        <v>184</v>
      </c>
      <c r="B213" s="206" t="s">
        <v>385</v>
      </c>
      <c r="C213" s="57" t="s">
        <v>386</v>
      </c>
      <c r="D213" s="301" t="s">
        <v>143</v>
      </c>
      <c r="E213" s="42">
        <v>5.35</v>
      </c>
      <c r="F213" s="5"/>
      <c r="G213" s="5"/>
      <c r="H213" s="266">
        <f t="shared" si="23"/>
        <v>0</v>
      </c>
      <c r="I213" s="64">
        <f t="shared" si="24"/>
        <v>0</v>
      </c>
      <c r="J213" s="8">
        <f t="shared" si="25"/>
        <v>2500</v>
      </c>
      <c r="K213" s="262">
        <f t="shared" si="26"/>
        <v>2500</v>
      </c>
      <c r="L213" s="318">
        <f t="shared" si="27"/>
        <v>3000</v>
      </c>
      <c r="M213" s="8">
        <f t="shared" si="28"/>
        <v>3900</v>
      </c>
      <c r="N213" s="187">
        <f t="shared" si="30"/>
        <v>500</v>
      </c>
      <c r="O213" s="8">
        <f t="shared" si="29"/>
        <v>2675</v>
      </c>
      <c r="P213" s="14"/>
      <c r="Q213" s="14"/>
      <c r="R213" s="290"/>
      <c r="S213" s="14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155"/>
      <c r="BB213" s="5"/>
      <c r="BC213" s="5"/>
      <c r="BD213" s="5"/>
      <c r="BE213" s="5"/>
      <c r="BF213" s="5"/>
      <c r="BG213" s="5"/>
      <c r="BH213" s="5"/>
      <c r="BI213" s="5"/>
      <c r="BJ213" s="155"/>
      <c r="BK213" s="5"/>
      <c r="BL213" s="5"/>
      <c r="BM213" s="5"/>
      <c r="BN213" s="5"/>
      <c r="BO213" s="5"/>
      <c r="BP213" s="155">
        <v>1000</v>
      </c>
      <c r="BQ213" s="5"/>
      <c r="BR213" s="5"/>
      <c r="BS213" s="5"/>
      <c r="BT213" s="5"/>
      <c r="BU213" s="5"/>
      <c r="BV213" s="5"/>
      <c r="BW213" s="5"/>
      <c r="BX213" s="5"/>
      <c r="BY213" s="155"/>
      <c r="BZ213" s="5"/>
      <c r="CA213" s="5"/>
      <c r="CB213" s="155"/>
      <c r="CC213" s="5"/>
      <c r="CD213" s="5"/>
      <c r="CE213" s="15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155"/>
      <c r="CR213" s="5"/>
      <c r="CS213" s="5"/>
      <c r="CT213" s="155"/>
      <c r="CU213" s="5"/>
      <c r="CV213" s="5"/>
      <c r="CW213" s="155"/>
      <c r="CX213" s="5"/>
      <c r="CY213" s="5"/>
      <c r="CZ213" s="155"/>
      <c r="DA213" s="5"/>
      <c r="DB213" s="5"/>
      <c r="DC213" s="5"/>
      <c r="DD213" s="5"/>
      <c r="DE213" s="5"/>
      <c r="DF213" s="5"/>
      <c r="DG213" s="5"/>
      <c r="DH213" s="5"/>
      <c r="DI213" s="155"/>
      <c r="DJ213" s="5"/>
      <c r="DK213" s="5"/>
      <c r="DL213" s="155"/>
      <c r="DM213" s="5"/>
      <c r="DN213" s="5"/>
      <c r="DO213" s="155"/>
      <c r="DP213" s="5"/>
      <c r="DQ213" s="5"/>
      <c r="DR213" s="5"/>
      <c r="DS213" s="5"/>
      <c r="DT213" s="5"/>
      <c r="DU213" s="155"/>
      <c r="DV213" s="5"/>
      <c r="DW213" s="5"/>
      <c r="DX213" s="5"/>
      <c r="DY213" s="5"/>
      <c r="DZ213" s="5"/>
      <c r="EA213" s="5"/>
      <c r="EB213" s="10"/>
      <c r="EC213" s="5"/>
      <c r="ED213" s="155"/>
      <c r="EE213" s="5"/>
      <c r="EF213" s="5"/>
      <c r="EG213" s="15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155">
        <v>1500</v>
      </c>
      <c r="EW213" s="5">
        <v>3000</v>
      </c>
      <c r="EX213" s="5"/>
      <c r="EY213" s="5"/>
      <c r="EZ213" s="5"/>
      <c r="FA213" s="5"/>
      <c r="FB213" s="155"/>
      <c r="FC213" s="5"/>
      <c r="FD213" s="5"/>
      <c r="FE213" s="5"/>
      <c r="FF213" s="5"/>
      <c r="FG213" s="5"/>
      <c r="FH213" s="155"/>
      <c r="FI213" s="5"/>
      <c r="FJ213" s="5"/>
      <c r="FK213" s="155"/>
      <c r="FL213" s="5"/>
      <c r="FM213" s="5"/>
      <c r="FN213" s="155"/>
      <c r="FO213" s="5"/>
      <c r="FP213" s="5"/>
      <c r="FQ213" s="155"/>
      <c r="FR213" s="5"/>
      <c r="FS213" s="5"/>
      <c r="FT213" s="155"/>
      <c r="FU213" s="5"/>
      <c r="FV213" s="5"/>
      <c r="FW213" s="5"/>
      <c r="FX213" s="5"/>
      <c r="FY213" s="5"/>
      <c r="FZ213" s="5"/>
      <c r="GA213" s="45"/>
      <c r="GB213" s="5"/>
    </row>
    <row r="214" spans="1:184" ht="21" customHeight="1">
      <c r="A214" s="15">
        <v>185</v>
      </c>
      <c r="B214" s="206" t="s">
        <v>387</v>
      </c>
      <c r="C214" s="57" t="s">
        <v>2038</v>
      </c>
      <c r="D214" s="301" t="s">
        <v>117</v>
      </c>
      <c r="E214" s="42">
        <v>1551.5</v>
      </c>
      <c r="F214" s="5"/>
      <c r="G214" s="5"/>
      <c r="H214" s="266">
        <f t="shared" si="23"/>
        <v>0</v>
      </c>
      <c r="I214" s="64">
        <f t="shared" si="24"/>
        <v>0</v>
      </c>
      <c r="J214" s="8">
        <f t="shared" si="25"/>
        <v>3.5</v>
      </c>
      <c r="K214" s="262">
        <f t="shared" si="26"/>
        <v>3.5</v>
      </c>
      <c r="L214" s="318">
        <f t="shared" si="27"/>
        <v>28</v>
      </c>
      <c r="M214" s="8">
        <f t="shared" si="28"/>
        <v>36.4</v>
      </c>
      <c r="N214" s="187">
        <f t="shared" si="30"/>
        <v>24.5</v>
      </c>
      <c r="O214" s="8">
        <f t="shared" si="29"/>
        <v>38011.75</v>
      </c>
      <c r="P214" s="73"/>
      <c r="Q214" s="73"/>
      <c r="R214" s="293">
        <v>1</v>
      </c>
      <c r="S214" s="14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155">
        <v>1</v>
      </c>
      <c r="BB214" s="5">
        <v>2</v>
      </c>
      <c r="BC214" s="5"/>
      <c r="BD214" s="5"/>
      <c r="BE214" s="5">
        <v>2</v>
      </c>
      <c r="BF214" s="5"/>
      <c r="BG214" s="5"/>
      <c r="BH214" s="5"/>
      <c r="BI214" s="5"/>
      <c r="BJ214" s="155"/>
      <c r="BK214" s="5"/>
      <c r="BL214" s="5"/>
      <c r="BM214" s="5"/>
      <c r="BN214" s="5"/>
      <c r="BO214" s="5"/>
      <c r="BP214" s="155"/>
      <c r="BQ214" s="5">
        <v>2</v>
      </c>
      <c r="BR214" s="5"/>
      <c r="BS214" s="5"/>
      <c r="BT214" s="5"/>
      <c r="BU214" s="5"/>
      <c r="BV214" s="5"/>
      <c r="BW214" s="5"/>
      <c r="BX214" s="5"/>
      <c r="BY214" s="155"/>
      <c r="BZ214" s="5">
        <v>2</v>
      </c>
      <c r="CA214" s="5"/>
      <c r="CB214" s="155"/>
      <c r="CC214" s="5"/>
      <c r="CD214" s="5"/>
      <c r="CE214" s="155"/>
      <c r="CF214" s="5">
        <v>6</v>
      </c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155">
        <v>0.5</v>
      </c>
      <c r="CR214" s="5"/>
      <c r="CS214" s="5"/>
      <c r="CT214" s="155"/>
      <c r="CU214" s="5">
        <v>1</v>
      </c>
      <c r="CV214" s="5"/>
      <c r="CW214" s="155"/>
      <c r="CX214" s="5">
        <v>2</v>
      </c>
      <c r="CY214" s="5"/>
      <c r="CZ214" s="155"/>
      <c r="DA214" s="5"/>
      <c r="DB214" s="5"/>
      <c r="DC214" s="5"/>
      <c r="DD214" s="5"/>
      <c r="DE214" s="5"/>
      <c r="DF214" s="5"/>
      <c r="DG214" s="5"/>
      <c r="DH214" s="5"/>
      <c r="DI214" s="155">
        <v>2</v>
      </c>
      <c r="DJ214" s="5">
        <v>4</v>
      </c>
      <c r="DK214" s="5"/>
      <c r="DL214" s="155"/>
      <c r="DM214" s="5"/>
      <c r="DN214" s="5"/>
      <c r="DO214" s="155"/>
      <c r="DP214" s="5"/>
      <c r="DQ214" s="5"/>
      <c r="DR214" s="5"/>
      <c r="DS214" s="155">
        <v>1</v>
      </c>
      <c r="DT214" s="5"/>
      <c r="DU214" s="155"/>
      <c r="DV214" s="5"/>
      <c r="DW214" s="5"/>
      <c r="DX214" s="5"/>
      <c r="DY214" s="5"/>
      <c r="DZ214" s="5"/>
      <c r="EA214" s="5"/>
      <c r="EB214" s="10">
        <v>1</v>
      </c>
      <c r="EC214" s="5"/>
      <c r="ED214" s="155"/>
      <c r="EE214" s="5">
        <v>2</v>
      </c>
      <c r="EF214" s="5"/>
      <c r="EG214" s="15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155"/>
      <c r="EW214" s="5"/>
      <c r="EX214" s="5"/>
      <c r="EY214" s="5"/>
      <c r="EZ214" s="5"/>
      <c r="FA214" s="5"/>
      <c r="FB214" s="155"/>
      <c r="FC214" s="5"/>
      <c r="FD214" s="5"/>
      <c r="FE214" s="5"/>
      <c r="FF214" s="5"/>
      <c r="FG214" s="5"/>
      <c r="FH214" s="155"/>
      <c r="FI214" s="5"/>
      <c r="FJ214" s="5"/>
      <c r="FK214" s="155"/>
      <c r="FL214" s="5"/>
      <c r="FM214" s="5"/>
      <c r="FN214" s="155"/>
      <c r="FO214" s="5">
        <v>2</v>
      </c>
      <c r="FP214" s="5"/>
      <c r="FQ214" s="155"/>
      <c r="FR214" s="5"/>
      <c r="FS214" s="5"/>
      <c r="FT214" s="155"/>
      <c r="FU214" s="5"/>
      <c r="FV214" s="5"/>
      <c r="FW214" s="5"/>
      <c r="FX214" s="5"/>
      <c r="FY214" s="5"/>
      <c r="FZ214" s="5"/>
      <c r="GA214" s="45"/>
      <c r="GB214" s="5"/>
    </row>
    <row r="215" spans="1:184" s="2" customFormat="1" ht="21" customHeight="1">
      <c r="A215" s="15">
        <v>186</v>
      </c>
      <c r="B215" s="206" t="s">
        <v>388</v>
      </c>
      <c r="C215" s="57" t="s">
        <v>2039</v>
      </c>
      <c r="D215" s="301" t="s">
        <v>117</v>
      </c>
      <c r="E215" s="42">
        <v>1551.5</v>
      </c>
      <c r="F215" s="5"/>
      <c r="G215" s="5"/>
      <c r="H215" s="266">
        <f t="shared" si="23"/>
        <v>0</v>
      </c>
      <c r="I215" s="64">
        <f t="shared" si="24"/>
        <v>0</v>
      </c>
      <c r="J215" s="8">
        <f t="shared" si="25"/>
        <v>4</v>
      </c>
      <c r="K215" s="262">
        <f t="shared" si="26"/>
        <v>4</v>
      </c>
      <c r="L215" s="318">
        <f t="shared" si="27"/>
        <v>29</v>
      </c>
      <c r="M215" s="8">
        <f t="shared" si="28"/>
        <v>37.7</v>
      </c>
      <c r="N215" s="187">
        <f t="shared" si="30"/>
        <v>25</v>
      </c>
      <c r="O215" s="8">
        <f t="shared" si="29"/>
        <v>38787.5</v>
      </c>
      <c r="P215" s="73"/>
      <c r="Q215" s="73"/>
      <c r="R215" s="293">
        <v>1</v>
      </c>
      <c r="S215" s="14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155">
        <v>1</v>
      </c>
      <c r="BB215" s="5">
        <v>2</v>
      </c>
      <c r="BC215" s="5"/>
      <c r="BD215" s="5"/>
      <c r="BE215" s="5">
        <v>2</v>
      </c>
      <c r="BF215" s="5"/>
      <c r="BG215" s="5"/>
      <c r="BH215" s="5"/>
      <c r="BI215" s="5"/>
      <c r="BJ215" s="155"/>
      <c r="BK215" s="5"/>
      <c r="BL215" s="5"/>
      <c r="BM215" s="5"/>
      <c r="BN215" s="5"/>
      <c r="BO215" s="5"/>
      <c r="BP215" s="155"/>
      <c r="BQ215" s="5">
        <v>2</v>
      </c>
      <c r="BR215" s="5"/>
      <c r="BS215" s="5"/>
      <c r="BT215" s="5"/>
      <c r="BU215" s="5"/>
      <c r="BV215" s="5"/>
      <c r="BW215" s="5"/>
      <c r="BX215" s="5"/>
      <c r="BY215" s="155"/>
      <c r="BZ215" s="5">
        <v>2</v>
      </c>
      <c r="CA215" s="5"/>
      <c r="CB215" s="155"/>
      <c r="CC215" s="5"/>
      <c r="CD215" s="5"/>
      <c r="CE215" s="155"/>
      <c r="CF215" s="5">
        <v>6</v>
      </c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155">
        <v>1</v>
      </c>
      <c r="CR215" s="5"/>
      <c r="CS215" s="5"/>
      <c r="CT215" s="155"/>
      <c r="CU215" s="5">
        <v>1</v>
      </c>
      <c r="CV215" s="5"/>
      <c r="CW215" s="155"/>
      <c r="CX215" s="5">
        <v>2</v>
      </c>
      <c r="CY215" s="5"/>
      <c r="CZ215" s="155"/>
      <c r="DA215" s="5"/>
      <c r="DB215" s="5"/>
      <c r="DC215" s="5"/>
      <c r="DD215" s="5"/>
      <c r="DE215" s="5"/>
      <c r="DF215" s="5"/>
      <c r="DG215" s="5"/>
      <c r="DH215" s="5"/>
      <c r="DI215" s="155">
        <v>2</v>
      </c>
      <c r="DJ215" s="5">
        <v>4</v>
      </c>
      <c r="DK215" s="5"/>
      <c r="DL215" s="155"/>
      <c r="DM215" s="5"/>
      <c r="DN215" s="5"/>
      <c r="DO215" s="155"/>
      <c r="DP215" s="5"/>
      <c r="DQ215" s="5"/>
      <c r="DR215" s="5"/>
      <c r="DS215" s="155">
        <v>1</v>
      </c>
      <c r="DT215" s="5"/>
      <c r="DU215" s="155"/>
      <c r="DV215" s="5"/>
      <c r="DW215" s="5"/>
      <c r="DX215" s="5"/>
      <c r="DY215" s="5"/>
      <c r="DZ215" s="5"/>
      <c r="EA215" s="5"/>
      <c r="EB215" s="10">
        <v>1</v>
      </c>
      <c r="EC215" s="5"/>
      <c r="ED215" s="155"/>
      <c r="EE215" s="5">
        <v>2</v>
      </c>
      <c r="EF215" s="5"/>
      <c r="EG215" s="15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155"/>
      <c r="EW215" s="5"/>
      <c r="EX215" s="5"/>
      <c r="EY215" s="5"/>
      <c r="EZ215" s="5"/>
      <c r="FA215" s="5"/>
      <c r="FB215" s="155"/>
      <c r="FC215" s="5"/>
      <c r="FD215" s="5"/>
      <c r="FE215" s="5"/>
      <c r="FF215" s="5"/>
      <c r="FG215" s="5"/>
      <c r="FH215" s="155"/>
      <c r="FI215" s="5">
        <v>1</v>
      </c>
      <c r="FJ215" s="5"/>
      <c r="FK215" s="155"/>
      <c r="FL215" s="5"/>
      <c r="FM215" s="5"/>
      <c r="FN215" s="155"/>
      <c r="FO215" s="5">
        <v>2</v>
      </c>
      <c r="FP215" s="5"/>
      <c r="FQ215" s="155"/>
      <c r="FR215" s="5"/>
      <c r="FS215" s="5"/>
      <c r="FT215" s="155"/>
      <c r="FU215" s="5"/>
      <c r="FV215" s="5"/>
      <c r="FW215" s="5"/>
      <c r="FX215" s="5"/>
      <c r="FY215" s="5"/>
      <c r="FZ215" s="5"/>
      <c r="GA215" s="45"/>
      <c r="GB215" s="6"/>
    </row>
    <row r="216" spans="1:184" ht="21" customHeight="1">
      <c r="A216" s="15">
        <v>187</v>
      </c>
      <c r="B216" s="206" t="s">
        <v>389</v>
      </c>
      <c r="C216" s="57" t="s">
        <v>2036</v>
      </c>
      <c r="D216" s="301" t="s">
        <v>117</v>
      </c>
      <c r="E216" s="42">
        <v>1551.5</v>
      </c>
      <c r="F216" s="18">
        <v>3</v>
      </c>
      <c r="G216" s="5"/>
      <c r="H216" s="266">
        <f t="shared" si="23"/>
        <v>3</v>
      </c>
      <c r="I216" s="64">
        <f t="shared" si="24"/>
        <v>0</v>
      </c>
      <c r="J216" s="8">
        <f t="shared" si="25"/>
        <v>3.5</v>
      </c>
      <c r="K216" s="262">
        <f t="shared" si="26"/>
        <v>3.5</v>
      </c>
      <c r="L216" s="318">
        <f t="shared" si="27"/>
        <v>29</v>
      </c>
      <c r="M216" s="8">
        <f t="shared" si="28"/>
        <v>37.7</v>
      </c>
      <c r="N216" s="187">
        <f t="shared" si="30"/>
        <v>22.5</v>
      </c>
      <c r="O216" s="8">
        <f t="shared" si="29"/>
        <v>34908.75</v>
      </c>
      <c r="P216" s="73"/>
      <c r="Q216" s="73"/>
      <c r="R216" s="293">
        <v>1</v>
      </c>
      <c r="S216" s="14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155">
        <v>1</v>
      </c>
      <c r="BB216" s="5">
        <v>2</v>
      </c>
      <c r="BC216" s="5"/>
      <c r="BD216" s="5"/>
      <c r="BE216" s="5">
        <v>2</v>
      </c>
      <c r="BF216" s="5"/>
      <c r="BG216" s="5"/>
      <c r="BH216" s="5"/>
      <c r="BI216" s="5"/>
      <c r="BJ216" s="155"/>
      <c r="BK216" s="5"/>
      <c r="BL216" s="5"/>
      <c r="BM216" s="5"/>
      <c r="BN216" s="5"/>
      <c r="BO216" s="5"/>
      <c r="BP216" s="155"/>
      <c r="BQ216" s="5">
        <v>2</v>
      </c>
      <c r="BR216" s="5"/>
      <c r="BS216" s="5"/>
      <c r="BT216" s="5"/>
      <c r="BU216" s="5"/>
      <c r="BV216" s="5"/>
      <c r="BW216" s="5"/>
      <c r="BX216" s="5"/>
      <c r="BY216" s="155"/>
      <c r="BZ216" s="5">
        <v>2</v>
      </c>
      <c r="CA216" s="5"/>
      <c r="CB216" s="155"/>
      <c r="CC216" s="5"/>
      <c r="CD216" s="5"/>
      <c r="CE216" s="155"/>
      <c r="CF216" s="5">
        <v>6</v>
      </c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155">
        <v>0.5</v>
      </c>
      <c r="CR216" s="5"/>
      <c r="CS216" s="5"/>
      <c r="CT216" s="155"/>
      <c r="CU216" s="5">
        <v>1</v>
      </c>
      <c r="CV216" s="5"/>
      <c r="CW216" s="155"/>
      <c r="CX216" s="5">
        <v>2</v>
      </c>
      <c r="CY216" s="5"/>
      <c r="CZ216" s="155"/>
      <c r="DA216" s="5"/>
      <c r="DB216" s="5"/>
      <c r="DC216" s="5"/>
      <c r="DD216" s="5"/>
      <c r="DE216" s="5"/>
      <c r="DF216" s="5"/>
      <c r="DG216" s="5"/>
      <c r="DH216" s="5"/>
      <c r="DI216" s="155">
        <v>2</v>
      </c>
      <c r="DJ216" s="5">
        <v>4</v>
      </c>
      <c r="DK216" s="5"/>
      <c r="DL216" s="155"/>
      <c r="DM216" s="5"/>
      <c r="DN216" s="5"/>
      <c r="DO216" s="155"/>
      <c r="DP216" s="5"/>
      <c r="DQ216" s="5"/>
      <c r="DR216" s="5"/>
      <c r="DS216" s="155">
        <v>1</v>
      </c>
      <c r="DT216" s="5"/>
      <c r="DU216" s="155"/>
      <c r="DV216" s="5"/>
      <c r="DW216" s="5"/>
      <c r="DX216" s="5"/>
      <c r="DY216" s="5"/>
      <c r="DZ216" s="5"/>
      <c r="EA216" s="5"/>
      <c r="EB216" s="10">
        <v>1</v>
      </c>
      <c r="EC216" s="5"/>
      <c r="ED216" s="155"/>
      <c r="EE216" s="5">
        <v>2</v>
      </c>
      <c r="EF216" s="5"/>
      <c r="EG216" s="15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155"/>
      <c r="EW216" s="5"/>
      <c r="EX216" s="5"/>
      <c r="EY216" s="5"/>
      <c r="EZ216" s="5"/>
      <c r="FA216" s="5"/>
      <c r="FB216" s="155"/>
      <c r="FC216" s="5"/>
      <c r="FD216" s="5"/>
      <c r="FE216" s="5"/>
      <c r="FF216" s="5"/>
      <c r="FG216" s="5"/>
      <c r="FH216" s="155"/>
      <c r="FI216" s="5"/>
      <c r="FJ216" s="5"/>
      <c r="FK216" s="155"/>
      <c r="FL216" s="5"/>
      <c r="FM216" s="5"/>
      <c r="FN216" s="155"/>
      <c r="FO216" s="5">
        <v>2</v>
      </c>
      <c r="FP216" s="5"/>
      <c r="FQ216" s="155"/>
      <c r="FR216" s="5">
        <v>1</v>
      </c>
      <c r="FS216" s="5"/>
      <c r="FT216" s="155"/>
      <c r="FU216" s="5"/>
      <c r="FV216" s="5"/>
      <c r="FW216" s="5"/>
      <c r="FX216" s="5"/>
      <c r="FY216" s="5"/>
      <c r="FZ216" s="5"/>
      <c r="GA216" s="45"/>
      <c r="GB216" s="5"/>
    </row>
    <row r="217" spans="1:184" ht="21" customHeight="1">
      <c r="A217" s="15"/>
      <c r="B217" s="206"/>
      <c r="C217" s="85" t="s">
        <v>2040</v>
      </c>
      <c r="D217" s="301"/>
      <c r="E217" s="42"/>
      <c r="F217" s="18"/>
      <c r="G217" s="5"/>
      <c r="H217" s="266"/>
      <c r="I217" s="64">
        <f t="shared" si="24"/>
        <v>0</v>
      </c>
      <c r="J217" s="8">
        <f t="shared" si="25"/>
        <v>0</v>
      </c>
      <c r="K217" s="262">
        <f t="shared" si="26"/>
        <v>0</v>
      </c>
      <c r="L217" s="318">
        <f t="shared" si="27"/>
        <v>0</v>
      </c>
      <c r="M217" s="8">
        <f t="shared" si="28"/>
        <v>0</v>
      </c>
      <c r="N217" s="187">
        <f t="shared" si="30"/>
        <v>0</v>
      </c>
      <c r="O217" s="8">
        <f t="shared" si="29"/>
        <v>0</v>
      </c>
      <c r="P217" s="73"/>
      <c r="Q217" s="73"/>
      <c r="R217" s="293"/>
      <c r="S217" s="14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155"/>
      <c r="BB217" s="5"/>
      <c r="BC217" s="5"/>
      <c r="BD217" s="5"/>
      <c r="BE217" s="5"/>
      <c r="BF217" s="5"/>
      <c r="BG217" s="5"/>
      <c r="BH217" s="5"/>
      <c r="BI217" s="5"/>
      <c r="BJ217" s="155"/>
      <c r="BK217" s="5"/>
      <c r="BL217" s="5"/>
      <c r="BM217" s="5"/>
      <c r="BN217" s="5"/>
      <c r="BO217" s="5"/>
      <c r="BP217" s="155"/>
      <c r="BQ217" s="5"/>
      <c r="BR217" s="5"/>
      <c r="BS217" s="5"/>
      <c r="BT217" s="5"/>
      <c r="BU217" s="5"/>
      <c r="BV217" s="5"/>
      <c r="BW217" s="5"/>
      <c r="BX217" s="5"/>
      <c r="BY217" s="155"/>
      <c r="BZ217" s="5"/>
      <c r="CA217" s="5"/>
      <c r="CB217" s="155"/>
      <c r="CC217" s="5"/>
      <c r="CD217" s="5"/>
      <c r="CE217" s="15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155"/>
      <c r="CR217" s="5"/>
      <c r="CS217" s="5"/>
      <c r="CT217" s="155"/>
      <c r="CU217" s="5"/>
      <c r="CV217" s="5"/>
      <c r="CW217" s="155"/>
      <c r="CX217" s="5"/>
      <c r="CY217" s="5"/>
      <c r="CZ217" s="155"/>
      <c r="DA217" s="5"/>
      <c r="DB217" s="5"/>
      <c r="DC217" s="5"/>
      <c r="DD217" s="5"/>
      <c r="DE217" s="5"/>
      <c r="DF217" s="5"/>
      <c r="DG217" s="5"/>
      <c r="DH217" s="5"/>
      <c r="DI217" s="155"/>
      <c r="DJ217" s="5"/>
      <c r="DK217" s="5"/>
      <c r="DL217" s="155"/>
      <c r="DM217" s="5"/>
      <c r="DN217" s="5"/>
      <c r="DO217" s="155"/>
      <c r="DP217" s="5"/>
      <c r="DQ217" s="5"/>
      <c r="DR217" s="5"/>
      <c r="DS217" s="155"/>
      <c r="DT217" s="5"/>
      <c r="DU217" s="155"/>
      <c r="DV217" s="5"/>
      <c r="DW217" s="5"/>
      <c r="DX217" s="5"/>
      <c r="DY217" s="5"/>
      <c r="DZ217" s="5"/>
      <c r="EA217" s="5"/>
      <c r="EB217" s="10"/>
      <c r="EC217" s="5"/>
      <c r="ED217" s="155"/>
      <c r="EE217" s="5"/>
      <c r="EF217" s="5"/>
      <c r="EG217" s="15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155"/>
      <c r="EW217" s="5"/>
      <c r="EX217" s="5"/>
      <c r="EY217" s="5"/>
      <c r="EZ217" s="5"/>
      <c r="FA217" s="5"/>
      <c r="FB217" s="155"/>
      <c r="FC217" s="5"/>
      <c r="FD217" s="5"/>
      <c r="FE217" s="5"/>
      <c r="FF217" s="5"/>
      <c r="FG217" s="5"/>
      <c r="FH217" s="155"/>
      <c r="FI217" s="5"/>
      <c r="FJ217" s="5"/>
      <c r="FK217" s="155"/>
      <c r="FL217" s="5"/>
      <c r="FM217" s="5"/>
      <c r="FN217" s="155"/>
      <c r="FO217" s="5"/>
      <c r="FP217" s="5"/>
      <c r="FQ217" s="155"/>
      <c r="FR217" s="5"/>
      <c r="FS217" s="5"/>
      <c r="FT217" s="155"/>
      <c r="FU217" s="5"/>
      <c r="FV217" s="5"/>
      <c r="FW217" s="5"/>
      <c r="FX217" s="5"/>
      <c r="FY217" s="5"/>
      <c r="FZ217" s="5"/>
      <c r="GA217" s="45"/>
      <c r="GB217" s="5"/>
    </row>
    <row r="218" spans="1:184" ht="21" customHeight="1">
      <c r="A218" s="15">
        <v>188</v>
      </c>
      <c r="B218" s="56" t="s">
        <v>390</v>
      </c>
      <c r="C218" s="57" t="s">
        <v>391</v>
      </c>
      <c r="D218" s="301" t="s">
        <v>143</v>
      </c>
      <c r="E218" s="42">
        <v>5</v>
      </c>
      <c r="F218" s="5"/>
      <c r="G218" s="5"/>
      <c r="H218" s="266">
        <f t="shared" si="23"/>
        <v>0</v>
      </c>
      <c r="I218" s="64">
        <f t="shared" si="24"/>
        <v>0</v>
      </c>
      <c r="J218" s="8">
        <f t="shared" si="25"/>
        <v>0</v>
      </c>
      <c r="K218" s="262">
        <f t="shared" si="26"/>
        <v>0</v>
      </c>
      <c r="L218" s="318">
        <f t="shared" si="27"/>
        <v>0</v>
      </c>
      <c r="M218" s="8">
        <f t="shared" si="28"/>
        <v>0</v>
      </c>
      <c r="N218" s="187">
        <f t="shared" si="30"/>
        <v>0</v>
      </c>
      <c r="O218" s="8">
        <f t="shared" si="29"/>
        <v>0</v>
      </c>
      <c r="P218" s="14"/>
      <c r="Q218" s="14"/>
      <c r="R218" s="290"/>
      <c r="S218" s="14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155"/>
      <c r="BB218" s="5"/>
      <c r="BC218" s="5"/>
      <c r="BD218" s="5"/>
      <c r="BE218" s="5"/>
      <c r="BF218" s="5"/>
      <c r="BG218" s="5"/>
      <c r="BH218" s="5"/>
      <c r="BI218" s="5"/>
      <c r="BJ218" s="155"/>
      <c r="BK218" s="5"/>
      <c r="BL218" s="5"/>
      <c r="BM218" s="5"/>
      <c r="BN218" s="5"/>
      <c r="BO218" s="5"/>
      <c r="BP218" s="155"/>
      <c r="BQ218" s="5"/>
      <c r="BR218" s="5"/>
      <c r="BS218" s="5"/>
      <c r="BT218" s="5"/>
      <c r="BU218" s="5"/>
      <c r="BV218" s="5"/>
      <c r="BW218" s="5"/>
      <c r="BX218" s="5"/>
      <c r="BY218" s="155"/>
      <c r="BZ218" s="5"/>
      <c r="CA218" s="5"/>
      <c r="CB218" s="155"/>
      <c r="CC218" s="5"/>
      <c r="CD218" s="5"/>
      <c r="CE218" s="15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155"/>
      <c r="CR218" s="5"/>
      <c r="CS218" s="5"/>
      <c r="CT218" s="155"/>
      <c r="CU218" s="5"/>
      <c r="CV218" s="5"/>
      <c r="CW218" s="155"/>
      <c r="CX218" s="5"/>
      <c r="CY218" s="5"/>
      <c r="CZ218" s="155"/>
      <c r="DA218" s="5"/>
      <c r="DB218" s="5"/>
      <c r="DC218" s="5"/>
      <c r="DD218" s="5"/>
      <c r="DE218" s="5"/>
      <c r="DF218" s="5"/>
      <c r="DG218" s="5"/>
      <c r="DH218" s="5"/>
      <c r="DI218" s="155"/>
      <c r="DJ218" s="5"/>
      <c r="DK218" s="5"/>
      <c r="DL218" s="155"/>
      <c r="DM218" s="5"/>
      <c r="DN218" s="5"/>
      <c r="DO218" s="155"/>
      <c r="DP218" s="5"/>
      <c r="DQ218" s="5"/>
      <c r="DR218" s="5"/>
      <c r="DS218" s="5"/>
      <c r="DT218" s="5"/>
      <c r="DU218" s="155"/>
      <c r="DV218" s="5"/>
      <c r="DW218" s="5"/>
      <c r="DX218" s="5"/>
      <c r="DY218" s="5"/>
      <c r="DZ218" s="5"/>
      <c r="EA218" s="5"/>
      <c r="EB218" s="10"/>
      <c r="EC218" s="5"/>
      <c r="ED218" s="155"/>
      <c r="EE218" s="5"/>
      <c r="EF218" s="5"/>
      <c r="EG218" s="15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155"/>
      <c r="EW218" s="5"/>
      <c r="EX218" s="5"/>
      <c r="EY218" s="5"/>
      <c r="EZ218" s="5"/>
      <c r="FA218" s="5"/>
      <c r="FB218" s="155"/>
      <c r="FC218" s="5"/>
      <c r="FD218" s="5"/>
      <c r="FE218" s="5"/>
      <c r="FF218" s="5"/>
      <c r="FG218" s="5"/>
      <c r="FH218" s="155"/>
      <c r="FI218" s="5"/>
      <c r="FJ218" s="5"/>
      <c r="FK218" s="155"/>
      <c r="FL218" s="5"/>
      <c r="FM218" s="5"/>
      <c r="FN218" s="155"/>
      <c r="FO218" s="5"/>
      <c r="FP218" s="5"/>
      <c r="FQ218" s="155"/>
      <c r="FR218" s="5"/>
      <c r="FS218" s="5"/>
      <c r="FT218" s="155"/>
      <c r="FU218" s="5"/>
      <c r="FV218" s="5"/>
      <c r="FW218" s="5"/>
      <c r="FX218" s="5"/>
      <c r="FY218" s="5"/>
      <c r="FZ218" s="5"/>
      <c r="GA218" s="45"/>
      <c r="GB218" s="5"/>
    </row>
    <row r="219" spans="1:184" ht="21" customHeight="1">
      <c r="A219" s="15"/>
      <c r="B219" s="206"/>
      <c r="C219" s="57" t="s">
        <v>2048</v>
      </c>
      <c r="D219" s="301" t="s">
        <v>143</v>
      </c>
      <c r="E219" s="42">
        <v>4.28</v>
      </c>
      <c r="F219" s="5">
        <v>1000</v>
      </c>
      <c r="G219" s="5"/>
      <c r="H219" s="266"/>
      <c r="I219" s="64">
        <f t="shared" si="24"/>
        <v>0</v>
      </c>
      <c r="J219" s="8">
        <f t="shared" si="25"/>
        <v>0</v>
      </c>
      <c r="K219" s="262">
        <f t="shared" si="26"/>
        <v>0</v>
      </c>
      <c r="L219" s="318">
        <f t="shared" si="27"/>
        <v>200</v>
      </c>
      <c r="M219" s="8">
        <f t="shared" si="28"/>
        <v>260</v>
      </c>
      <c r="N219" s="187">
        <f t="shared" si="30"/>
        <v>200</v>
      </c>
      <c r="O219" s="8">
        <f t="shared" si="29"/>
        <v>856</v>
      </c>
      <c r="P219" s="14"/>
      <c r="Q219" s="14"/>
      <c r="R219" s="290"/>
      <c r="S219" s="14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155"/>
      <c r="BB219" s="5"/>
      <c r="BC219" s="5"/>
      <c r="BD219" s="5"/>
      <c r="BE219" s="5"/>
      <c r="BF219" s="5"/>
      <c r="BG219" s="5"/>
      <c r="BH219" s="5"/>
      <c r="BI219" s="5"/>
      <c r="BJ219" s="155"/>
      <c r="BK219" s="5"/>
      <c r="BL219" s="5"/>
      <c r="BM219" s="5"/>
      <c r="BN219" s="5"/>
      <c r="BO219" s="5"/>
      <c r="BP219" s="155"/>
      <c r="BQ219" s="5"/>
      <c r="BR219" s="5"/>
      <c r="BS219" s="5"/>
      <c r="BT219" s="5"/>
      <c r="BU219" s="5"/>
      <c r="BV219" s="5"/>
      <c r="BW219" s="5"/>
      <c r="BX219" s="5"/>
      <c r="BY219" s="155"/>
      <c r="BZ219" s="5"/>
      <c r="CA219" s="5"/>
      <c r="CB219" s="155"/>
      <c r="CC219" s="5"/>
      <c r="CD219" s="5"/>
      <c r="CE219" s="15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155"/>
      <c r="CR219" s="5"/>
      <c r="CS219" s="5"/>
      <c r="CT219" s="155"/>
      <c r="CU219" s="5"/>
      <c r="CV219" s="5"/>
      <c r="CW219" s="155"/>
      <c r="CX219" s="5"/>
      <c r="CY219" s="5"/>
      <c r="CZ219" s="155"/>
      <c r="DA219" s="5"/>
      <c r="DB219" s="5"/>
      <c r="DC219" s="5"/>
      <c r="DD219" s="5"/>
      <c r="DE219" s="5"/>
      <c r="DF219" s="5"/>
      <c r="DG219" s="5"/>
      <c r="DH219" s="5"/>
      <c r="DI219" s="155"/>
      <c r="DJ219" s="5"/>
      <c r="DK219" s="5"/>
      <c r="DL219" s="155"/>
      <c r="DM219" s="5"/>
      <c r="DN219" s="5"/>
      <c r="DO219" s="155"/>
      <c r="DP219" s="5"/>
      <c r="DQ219" s="5"/>
      <c r="DR219" s="5"/>
      <c r="DS219" s="5"/>
      <c r="DT219" s="5"/>
      <c r="DU219" s="155"/>
      <c r="DV219" s="5"/>
      <c r="DW219" s="5"/>
      <c r="DX219" s="5"/>
      <c r="DY219" s="5"/>
      <c r="DZ219" s="5"/>
      <c r="EA219" s="5"/>
      <c r="EB219" s="282">
        <v>200</v>
      </c>
      <c r="EC219" s="5"/>
      <c r="ED219" s="155"/>
      <c r="EE219" s="5"/>
      <c r="EF219" s="5"/>
      <c r="EG219" s="15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155"/>
      <c r="EW219" s="5"/>
      <c r="EX219" s="5"/>
      <c r="EY219" s="5"/>
      <c r="EZ219" s="5"/>
      <c r="FA219" s="5"/>
      <c r="FB219" s="155"/>
      <c r="FC219" s="5"/>
      <c r="FD219" s="5"/>
      <c r="FE219" s="5"/>
      <c r="FF219" s="5"/>
      <c r="FG219" s="5"/>
      <c r="FH219" s="155"/>
      <c r="FI219" s="5"/>
      <c r="FJ219" s="5"/>
      <c r="FK219" s="155"/>
      <c r="FL219" s="5"/>
      <c r="FM219" s="5"/>
      <c r="FN219" s="155"/>
      <c r="FO219" s="5"/>
      <c r="FP219" s="5"/>
      <c r="FQ219" s="155"/>
      <c r="FR219" s="5"/>
      <c r="FS219" s="5"/>
      <c r="FT219" s="155"/>
      <c r="FU219" s="5"/>
      <c r="FV219" s="5"/>
      <c r="FW219" s="5"/>
      <c r="FX219" s="5"/>
      <c r="FY219" s="5"/>
      <c r="FZ219" s="5"/>
      <c r="GA219" s="45"/>
      <c r="GB219" s="5"/>
    </row>
    <row r="220" spans="1:184" ht="21" customHeight="1">
      <c r="A220" s="15">
        <v>189</v>
      </c>
      <c r="B220" s="206" t="s">
        <v>392</v>
      </c>
      <c r="C220" s="57" t="s">
        <v>393</v>
      </c>
      <c r="D220" s="301" t="s">
        <v>143</v>
      </c>
      <c r="E220" s="42">
        <v>11.5</v>
      </c>
      <c r="F220" s="18">
        <v>1000</v>
      </c>
      <c r="G220" s="5"/>
      <c r="H220" s="266">
        <f t="shared" si="23"/>
        <v>1000</v>
      </c>
      <c r="I220" s="64">
        <f t="shared" si="24"/>
        <v>0</v>
      </c>
      <c r="J220" s="8">
        <f t="shared" si="25"/>
        <v>500</v>
      </c>
      <c r="K220" s="262">
        <f t="shared" si="26"/>
        <v>500</v>
      </c>
      <c r="L220" s="318">
        <f t="shared" si="27"/>
        <v>3000</v>
      </c>
      <c r="M220" s="8">
        <f t="shared" si="28"/>
        <v>3900</v>
      </c>
      <c r="N220" s="187">
        <f t="shared" si="30"/>
        <v>1500</v>
      </c>
      <c r="O220" s="8">
        <f t="shared" si="29"/>
        <v>17250</v>
      </c>
      <c r="P220" s="14"/>
      <c r="Q220" s="14"/>
      <c r="R220" s="290"/>
      <c r="S220" s="14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155"/>
      <c r="BB220" s="5"/>
      <c r="BC220" s="5"/>
      <c r="BD220" s="5"/>
      <c r="BE220" s="5"/>
      <c r="BF220" s="5"/>
      <c r="BG220" s="5"/>
      <c r="BH220" s="5"/>
      <c r="BI220" s="5"/>
      <c r="BJ220" s="155"/>
      <c r="BK220" s="5"/>
      <c r="BL220" s="5"/>
      <c r="BM220" s="5"/>
      <c r="BN220" s="5"/>
      <c r="BO220" s="5"/>
      <c r="BP220" s="155"/>
      <c r="BQ220" s="5"/>
      <c r="BR220" s="5"/>
      <c r="BS220" s="5"/>
      <c r="BT220" s="5"/>
      <c r="BU220" s="5"/>
      <c r="BV220" s="5"/>
      <c r="BW220" s="5"/>
      <c r="BX220" s="5"/>
      <c r="BY220" s="155"/>
      <c r="BZ220" s="5"/>
      <c r="CA220" s="5"/>
      <c r="CB220" s="155"/>
      <c r="CC220" s="5"/>
      <c r="CD220" s="5"/>
      <c r="CE220" s="15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155"/>
      <c r="CR220" s="5"/>
      <c r="CS220" s="5"/>
      <c r="CT220" s="155"/>
      <c r="CU220" s="5"/>
      <c r="CV220" s="5"/>
      <c r="CW220" s="155"/>
      <c r="CX220" s="5"/>
      <c r="CY220" s="5"/>
      <c r="CZ220" s="155"/>
      <c r="DA220" s="5"/>
      <c r="DB220" s="5"/>
      <c r="DC220" s="5"/>
      <c r="DD220" s="5"/>
      <c r="DE220" s="5"/>
      <c r="DF220" s="5"/>
      <c r="DG220" s="5"/>
      <c r="DH220" s="5"/>
      <c r="DI220" s="155"/>
      <c r="DJ220" s="5"/>
      <c r="DK220" s="5"/>
      <c r="DL220" s="155"/>
      <c r="DM220" s="5"/>
      <c r="DN220" s="5"/>
      <c r="DO220" s="155"/>
      <c r="DP220" s="5"/>
      <c r="DQ220" s="5"/>
      <c r="DR220" s="5"/>
      <c r="DS220" s="5"/>
      <c r="DT220" s="5"/>
      <c r="DU220" s="155"/>
      <c r="DV220" s="5"/>
      <c r="DW220" s="5"/>
      <c r="DX220" s="5"/>
      <c r="DY220" s="5"/>
      <c r="DZ220" s="5"/>
      <c r="EA220" s="5"/>
      <c r="EB220" s="10"/>
      <c r="EC220" s="5"/>
      <c r="ED220" s="155"/>
      <c r="EE220" s="5"/>
      <c r="EF220" s="5"/>
      <c r="EG220" s="15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155"/>
      <c r="EW220" s="5"/>
      <c r="EX220" s="5"/>
      <c r="EY220" s="5"/>
      <c r="EZ220" s="5"/>
      <c r="FA220" s="5"/>
      <c r="FB220" s="155"/>
      <c r="FC220" s="5"/>
      <c r="FD220" s="5"/>
      <c r="FE220" s="5"/>
      <c r="FF220" s="5"/>
      <c r="FG220" s="5"/>
      <c r="FH220" s="155"/>
      <c r="FI220" s="5"/>
      <c r="FJ220" s="5"/>
      <c r="FK220" s="155"/>
      <c r="FL220" s="5"/>
      <c r="FM220" s="5"/>
      <c r="FN220" s="155">
        <v>500</v>
      </c>
      <c r="FO220" s="5">
        <v>3000</v>
      </c>
      <c r="FP220" s="5"/>
      <c r="FQ220" s="155"/>
      <c r="FR220" s="5"/>
      <c r="FS220" s="5"/>
      <c r="FT220" s="155"/>
      <c r="FU220" s="5"/>
      <c r="FV220" s="5"/>
      <c r="FW220" s="5"/>
      <c r="FX220" s="5"/>
      <c r="FY220" s="5"/>
      <c r="FZ220" s="5"/>
      <c r="GA220" s="45"/>
      <c r="GB220" s="5"/>
    </row>
    <row r="221" spans="1:184" ht="21" customHeight="1">
      <c r="A221" s="15">
        <v>190</v>
      </c>
      <c r="B221" s="206" t="s">
        <v>394</v>
      </c>
      <c r="C221" s="57" t="s">
        <v>395</v>
      </c>
      <c r="D221" s="301" t="s">
        <v>117</v>
      </c>
      <c r="E221" s="42">
        <v>444.05</v>
      </c>
      <c r="F221" s="18">
        <v>450</v>
      </c>
      <c r="G221" s="5"/>
      <c r="H221" s="266">
        <f t="shared" si="23"/>
        <v>450</v>
      </c>
      <c r="I221" s="64">
        <f t="shared" si="24"/>
        <v>0</v>
      </c>
      <c r="J221" s="8">
        <f t="shared" si="25"/>
        <v>0</v>
      </c>
      <c r="K221" s="262">
        <f t="shared" si="26"/>
        <v>0</v>
      </c>
      <c r="L221" s="318">
        <f t="shared" si="27"/>
        <v>600</v>
      </c>
      <c r="M221" s="8">
        <f t="shared" si="28"/>
        <v>780</v>
      </c>
      <c r="N221" s="187">
        <f t="shared" si="30"/>
        <v>150</v>
      </c>
      <c r="O221" s="8">
        <f t="shared" si="29"/>
        <v>66607.5</v>
      </c>
      <c r="P221" s="14"/>
      <c r="Q221" s="14"/>
      <c r="R221" s="290"/>
      <c r="S221" s="14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155"/>
      <c r="BB221" s="5"/>
      <c r="BC221" s="5"/>
      <c r="BD221" s="5"/>
      <c r="BE221" s="5"/>
      <c r="BF221" s="5"/>
      <c r="BG221" s="5"/>
      <c r="BH221" s="5"/>
      <c r="BI221" s="5"/>
      <c r="BJ221" s="155"/>
      <c r="BK221" s="5"/>
      <c r="BL221" s="5"/>
      <c r="BM221" s="5"/>
      <c r="BN221" s="5"/>
      <c r="BO221" s="5"/>
      <c r="BP221" s="155"/>
      <c r="BQ221" s="5"/>
      <c r="BR221" s="5"/>
      <c r="BS221" s="5"/>
      <c r="BT221" s="5"/>
      <c r="BU221" s="5"/>
      <c r="BV221" s="5"/>
      <c r="BW221" s="5"/>
      <c r="BX221" s="5"/>
      <c r="BY221" s="155"/>
      <c r="BZ221" s="5"/>
      <c r="CA221" s="5"/>
      <c r="CB221" s="155"/>
      <c r="CC221" s="5"/>
      <c r="CD221" s="5"/>
      <c r="CE221" s="15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155"/>
      <c r="CR221" s="5"/>
      <c r="CS221" s="5"/>
      <c r="CT221" s="155"/>
      <c r="CU221" s="5"/>
      <c r="CV221" s="5"/>
      <c r="CW221" s="155"/>
      <c r="CX221" s="5"/>
      <c r="CY221" s="5"/>
      <c r="CZ221" s="155"/>
      <c r="DA221" s="5">
        <v>600</v>
      </c>
      <c r="DB221" s="5"/>
      <c r="DC221" s="5"/>
      <c r="DD221" s="5"/>
      <c r="DE221" s="5"/>
      <c r="DF221" s="5"/>
      <c r="DG221" s="5"/>
      <c r="DH221" s="5"/>
      <c r="DI221" s="155"/>
      <c r="DJ221" s="5"/>
      <c r="DK221" s="5"/>
      <c r="DL221" s="155"/>
      <c r="DM221" s="5"/>
      <c r="DN221" s="5"/>
      <c r="DO221" s="155"/>
      <c r="DP221" s="5"/>
      <c r="DQ221" s="5"/>
      <c r="DR221" s="5"/>
      <c r="DS221" s="5"/>
      <c r="DT221" s="5"/>
      <c r="DU221" s="155"/>
      <c r="DV221" s="5"/>
      <c r="DW221" s="5"/>
      <c r="DX221" s="5"/>
      <c r="DY221" s="5"/>
      <c r="DZ221" s="5"/>
      <c r="EA221" s="5"/>
      <c r="EB221" s="10"/>
      <c r="EC221" s="5"/>
      <c r="ED221" s="155"/>
      <c r="EE221" s="5"/>
      <c r="EF221" s="5"/>
      <c r="EG221" s="15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155"/>
      <c r="EW221" s="5"/>
      <c r="EX221" s="5"/>
      <c r="EY221" s="5"/>
      <c r="EZ221" s="5"/>
      <c r="FA221" s="5"/>
      <c r="FB221" s="155"/>
      <c r="FC221" s="5"/>
      <c r="FD221" s="5"/>
      <c r="FE221" s="5"/>
      <c r="FF221" s="5"/>
      <c r="FG221" s="5"/>
      <c r="FH221" s="155"/>
      <c r="FI221" s="5"/>
      <c r="FJ221" s="5"/>
      <c r="FK221" s="155"/>
      <c r="FL221" s="5"/>
      <c r="FM221" s="5"/>
      <c r="FN221" s="155"/>
      <c r="FO221" s="5"/>
      <c r="FP221" s="5"/>
      <c r="FQ221" s="155"/>
      <c r="FR221" s="5"/>
      <c r="FS221" s="5"/>
      <c r="FT221" s="155"/>
      <c r="FU221" s="5"/>
      <c r="FV221" s="5"/>
      <c r="FW221" s="5"/>
      <c r="FX221" s="5"/>
      <c r="FY221" s="5"/>
      <c r="FZ221" s="5"/>
      <c r="GA221" s="45"/>
      <c r="GB221" s="5"/>
    </row>
    <row r="222" spans="1:184" ht="21" customHeight="1">
      <c r="A222" s="15">
        <v>191</v>
      </c>
      <c r="B222" s="56" t="s">
        <v>396</v>
      </c>
      <c r="C222" s="57" t="s">
        <v>397</v>
      </c>
      <c r="D222" s="301" t="s">
        <v>116</v>
      </c>
      <c r="E222" s="42">
        <v>5778</v>
      </c>
      <c r="F222" s="5"/>
      <c r="G222" s="5"/>
      <c r="H222" s="266">
        <f t="shared" si="23"/>
        <v>0</v>
      </c>
      <c r="I222" s="64">
        <f t="shared" si="24"/>
        <v>0</v>
      </c>
      <c r="J222" s="8">
        <f t="shared" si="25"/>
        <v>0</v>
      </c>
      <c r="K222" s="262">
        <f t="shared" si="26"/>
        <v>0</v>
      </c>
      <c r="L222" s="318">
        <f t="shared" si="27"/>
        <v>0</v>
      </c>
      <c r="M222" s="8">
        <f t="shared" si="28"/>
        <v>0</v>
      </c>
      <c r="N222" s="187">
        <f t="shared" si="30"/>
        <v>0</v>
      </c>
      <c r="O222" s="8">
        <f t="shared" si="29"/>
        <v>0</v>
      </c>
      <c r="P222" s="14"/>
      <c r="Q222" s="14"/>
      <c r="R222" s="290"/>
      <c r="S222" s="14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155"/>
      <c r="BB222" s="5"/>
      <c r="BC222" s="5"/>
      <c r="BD222" s="5"/>
      <c r="BE222" s="5"/>
      <c r="BF222" s="5"/>
      <c r="BG222" s="5"/>
      <c r="BH222" s="5"/>
      <c r="BI222" s="5"/>
      <c r="BJ222" s="155"/>
      <c r="BK222" s="5"/>
      <c r="BL222" s="5"/>
      <c r="BM222" s="5"/>
      <c r="BN222" s="5"/>
      <c r="BO222" s="5"/>
      <c r="BP222" s="155"/>
      <c r="BQ222" s="5"/>
      <c r="BR222" s="5"/>
      <c r="BS222" s="5"/>
      <c r="BT222" s="5"/>
      <c r="BU222" s="5"/>
      <c r="BV222" s="5"/>
      <c r="BW222" s="5"/>
      <c r="BX222" s="5"/>
      <c r="BY222" s="155"/>
      <c r="BZ222" s="5"/>
      <c r="CA222" s="5"/>
      <c r="CB222" s="155"/>
      <c r="CC222" s="5"/>
      <c r="CD222" s="5"/>
      <c r="CE222" s="15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155"/>
      <c r="CR222" s="5"/>
      <c r="CS222" s="5"/>
      <c r="CT222" s="155"/>
      <c r="CU222" s="5"/>
      <c r="CV222" s="5"/>
      <c r="CW222" s="155"/>
      <c r="CX222" s="5"/>
      <c r="CY222" s="5"/>
      <c r="CZ222" s="155"/>
      <c r="DA222" s="5"/>
      <c r="DB222" s="5"/>
      <c r="DC222" s="5"/>
      <c r="DD222" s="5"/>
      <c r="DE222" s="5"/>
      <c r="DF222" s="5"/>
      <c r="DG222" s="5"/>
      <c r="DH222" s="5"/>
      <c r="DI222" s="155"/>
      <c r="DJ222" s="5"/>
      <c r="DK222" s="5"/>
      <c r="DL222" s="155"/>
      <c r="DM222" s="5"/>
      <c r="DN222" s="5"/>
      <c r="DO222" s="155"/>
      <c r="DP222" s="5"/>
      <c r="DQ222" s="5"/>
      <c r="DR222" s="5"/>
      <c r="DS222" s="5"/>
      <c r="DT222" s="5"/>
      <c r="DU222" s="155"/>
      <c r="DV222" s="5"/>
      <c r="DW222" s="5"/>
      <c r="DX222" s="5"/>
      <c r="DY222" s="5"/>
      <c r="DZ222" s="5"/>
      <c r="EA222" s="5"/>
      <c r="EB222" s="10"/>
      <c r="EC222" s="5"/>
      <c r="ED222" s="155"/>
      <c r="EE222" s="5"/>
      <c r="EF222" s="5"/>
      <c r="EG222" s="15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155"/>
      <c r="EW222" s="5"/>
      <c r="EX222" s="5"/>
      <c r="EY222" s="5"/>
      <c r="EZ222" s="5"/>
      <c r="FA222" s="5"/>
      <c r="FB222" s="155"/>
      <c r="FC222" s="5"/>
      <c r="FD222" s="5"/>
      <c r="FE222" s="5"/>
      <c r="FF222" s="5"/>
      <c r="FG222" s="5"/>
      <c r="FH222" s="155"/>
      <c r="FI222" s="5"/>
      <c r="FJ222" s="5"/>
      <c r="FK222" s="155"/>
      <c r="FL222" s="5"/>
      <c r="FM222" s="5"/>
      <c r="FN222" s="155"/>
      <c r="FO222" s="5"/>
      <c r="FP222" s="5"/>
      <c r="FQ222" s="155"/>
      <c r="FR222" s="5"/>
      <c r="FS222" s="5"/>
      <c r="FT222" s="155"/>
      <c r="FU222" s="5"/>
      <c r="FV222" s="5"/>
      <c r="FW222" s="5"/>
      <c r="FX222" s="5"/>
      <c r="FY222" s="5"/>
      <c r="FZ222" s="5"/>
      <c r="GA222" s="45"/>
      <c r="GB222" s="5"/>
    </row>
    <row r="223" spans="1:184" ht="21" customHeight="1">
      <c r="A223" s="15">
        <v>192</v>
      </c>
      <c r="B223" s="206" t="s">
        <v>398</v>
      </c>
      <c r="C223" s="57" t="s">
        <v>399</v>
      </c>
      <c r="D223" s="301" t="s">
        <v>85</v>
      </c>
      <c r="E223" s="42">
        <v>16906</v>
      </c>
      <c r="F223" s="18">
        <v>16</v>
      </c>
      <c r="G223" s="5"/>
      <c r="H223" s="266">
        <f t="shared" si="23"/>
        <v>16</v>
      </c>
      <c r="I223" s="64">
        <f t="shared" si="24"/>
        <v>0</v>
      </c>
      <c r="J223" s="8">
        <f t="shared" si="25"/>
        <v>2</v>
      </c>
      <c r="K223" s="262">
        <f t="shared" si="26"/>
        <v>2</v>
      </c>
      <c r="L223" s="318">
        <f t="shared" si="27"/>
        <v>18</v>
      </c>
      <c r="M223" s="8">
        <f t="shared" si="28"/>
        <v>23.400000000000002</v>
      </c>
      <c r="N223" s="187">
        <f t="shared" si="30"/>
        <v>0</v>
      </c>
      <c r="O223" s="8">
        <f t="shared" si="29"/>
        <v>0</v>
      </c>
      <c r="P223" s="14"/>
      <c r="Q223" s="14"/>
      <c r="R223" s="290">
        <v>6</v>
      </c>
      <c r="S223" s="14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155"/>
      <c r="BB223" s="5"/>
      <c r="BC223" s="5"/>
      <c r="BD223" s="5"/>
      <c r="BE223" s="5"/>
      <c r="BF223" s="5"/>
      <c r="BG223" s="5"/>
      <c r="BH223" s="5"/>
      <c r="BI223" s="5"/>
      <c r="BJ223" s="155"/>
      <c r="BK223" s="5"/>
      <c r="BL223" s="5"/>
      <c r="BM223" s="5"/>
      <c r="BN223" s="5"/>
      <c r="BO223" s="5"/>
      <c r="BP223" s="155"/>
      <c r="BQ223" s="5"/>
      <c r="BR223" s="5"/>
      <c r="BS223" s="5"/>
      <c r="BT223" s="5"/>
      <c r="BU223" s="5"/>
      <c r="BV223" s="5"/>
      <c r="BW223" s="5"/>
      <c r="BX223" s="5"/>
      <c r="BY223" s="155">
        <v>1</v>
      </c>
      <c r="BZ223" s="5">
        <v>6</v>
      </c>
      <c r="CA223" s="5"/>
      <c r="CB223" s="155"/>
      <c r="CC223" s="5"/>
      <c r="CD223" s="5"/>
      <c r="CE223" s="15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155">
        <v>1</v>
      </c>
      <c r="CR223" s="5">
        <v>6</v>
      </c>
      <c r="CS223" s="5"/>
      <c r="CT223" s="155"/>
      <c r="CU223" s="5"/>
      <c r="CV223" s="5"/>
      <c r="CW223" s="155"/>
      <c r="CX223" s="5"/>
      <c r="CY223" s="5"/>
      <c r="CZ223" s="155"/>
      <c r="DA223" s="5"/>
      <c r="DB223" s="5"/>
      <c r="DC223" s="5"/>
      <c r="DD223" s="5"/>
      <c r="DE223" s="5"/>
      <c r="DF223" s="5"/>
      <c r="DG223" s="5"/>
      <c r="DH223" s="5"/>
      <c r="DI223" s="155"/>
      <c r="DJ223" s="5"/>
      <c r="DK223" s="5"/>
      <c r="DL223" s="155"/>
      <c r="DM223" s="5"/>
      <c r="DN223" s="5"/>
      <c r="DO223" s="155"/>
      <c r="DP223" s="5"/>
      <c r="DQ223" s="5"/>
      <c r="DR223" s="5"/>
      <c r="DS223" s="5"/>
      <c r="DT223" s="5"/>
      <c r="DU223" s="155"/>
      <c r="DV223" s="5"/>
      <c r="DW223" s="5"/>
      <c r="DX223" s="5"/>
      <c r="DY223" s="5"/>
      <c r="DZ223" s="5"/>
      <c r="EA223" s="5"/>
      <c r="EB223" s="10"/>
      <c r="EC223" s="5"/>
      <c r="ED223" s="155"/>
      <c r="EE223" s="5"/>
      <c r="EF223" s="5"/>
      <c r="EG223" s="15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155"/>
      <c r="EW223" s="5"/>
      <c r="EX223" s="5"/>
      <c r="EY223" s="5"/>
      <c r="EZ223" s="5"/>
      <c r="FA223" s="5"/>
      <c r="FB223" s="155"/>
      <c r="FC223" s="5"/>
      <c r="FD223" s="5"/>
      <c r="FE223" s="5"/>
      <c r="FF223" s="5"/>
      <c r="FG223" s="5"/>
      <c r="FH223" s="155"/>
      <c r="FI223" s="5"/>
      <c r="FJ223" s="5"/>
      <c r="FK223" s="155"/>
      <c r="FL223" s="5"/>
      <c r="FM223" s="5"/>
      <c r="FN223" s="155"/>
      <c r="FO223" s="5"/>
      <c r="FP223" s="5"/>
      <c r="FQ223" s="155"/>
      <c r="FR223" s="5"/>
      <c r="FS223" s="5"/>
      <c r="FT223" s="155"/>
      <c r="FU223" s="5"/>
      <c r="FV223" s="5"/>
      <c r="FW223" s="5"/>
      <c r="FX223" s="5"/>
      <c r="FY223" s="5"/>
      <c r="FZ223" s="5"/>
      <c r="GA223" s="45"/>
      <c r="GB223" s="5"/>
    </row>
    <row r="224" spans="1:184" ht="21" customHeight="1">
      <c r="A224" s="15">
        <v>193</v>
      </c>
      <c r="B224" s="206" t="s">
        <v>1828</v>
      </c>
      <c r="C224" s="57" t="s">
        <v>1836</v>
      </c>
      <c r="D224" s="301" t="s">
        <v>117</v>
      </c>
      <c r="E224" s="42">
        <v>2488.82</v>
      </c>
      <c r="F224" s="18">
        <v>0</v>
      </c>
      <c r="G224" s="5">
        <v>16000</v>
      </c>
      <c r="H224" s="266">
        <f t="shared" si="23"/>
        <v>16000</v>
      </c>
      <c r="I224" s="64">
        <f t="shared" si="24"/>
        <v>0</v>
      </c>
      <c r="J224" s="8">
        <f t="shared" si="25"/>
        <v>20</v>
      </c>
      <c r="K224" s="262">
        <f t="shared" si="26"/>
        <v>20</v>
      </c>
      <c r="L224" s="318">
        <f t="shared" si="27"/>
        <v>31900</v>
      </c>
      <c r="M224" s="8">
        <f t="shared" si="28"/>
        <v>41470</v>
      </c>
      <c r="N224" s="319">
        <v>16000</v>
      </c>
      <c r="O224" s="8">
        <f t="shared" si="29"/>
        <v>39821120</v>
      </c>
      <c r="P224" s="14"/>
      <c r="Q224" s="14"/>
      <c r="R224" s="290">
        <v>300</v>
      </c>
      <c r="S224" s="14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155"/>
      <c r="BB224" s="5"/>
      <c r="BC224" s="5"/>
      <c r="BD224" s="5"/>
      <c r="BE224" s="5"/>
      <c r="BF224" s="5"/>
      <c r="BG224" s="5"/>
      <c r="BH224" s="5"/>
      <c r="BI224" s="5"/>
      <c r="BJ224" s="155"/>
      <c r="BK224" s="5"/>
      <c r="BL224" s="5"/>
      <c r="BM224" s="5"/>
      <c r="BN224" s="5"/>
      <c r="BO224" s="5"/>
      <c r="BP224" s="155"/>
      <c r="BQ224" s="5"/>
      <c r="BR224" s="5"/>
      <c r="BS224" s="5"/>
      <c r="BT224" s="5"/>
      <c r="BU224" s="5"/>
      <c r="BV224" s="5"/>
      <c r="BW224" s="5"/>
      <c r="BX224" s="5"/>
      <c r="BY224" s="155"/>
      <c r="BZ224" s="5"/>
      <c r="CA224" s="5"/>
      <c r="CB224" s="155"/>
      <c r="CC224" s="5"/>
      <c r="CD224" s="5"/>
      <c r="CE224" s="155">
        <v>20</v>
      </c>
      <c r="CF224" s="5">
        <v>18000</v>
      </c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155"/>
      <c r="CR224" s="5"/>
      <c r="CS224" s="5"/>
      <c r="CT224" s="155"/>
      <c r="CU224" s="5"/>
      <c r="CV224" s="5"/>
      <c r="CW224" s="155"/>
      <c r="CX224" s="5">
        <v>13600</v>
      </c>
      <c r="CY224" s="5"/>
      <c r="CZ224" s="155"/>
      <c r="DA224" s="5"/>
      <c r="DB224" s="5"/>
      <c r="DC224" s="5"/>
      <c r="DD224" s="5"/>
      <c r="DE224" s="5"/>
      <c r="DF224" s="5"/>
      <c r="DG224" s="5"/>
      <c r="DH224" s="5"/>
      <c r="DI224" s="155"/>
      <c r="DJ224" s="5"/>
      <c r="DK224" s="5"/>
      <c r="DL224" s="155"/>
      <c r="DM224" s="5"/>
      <c r="DN224" s="5"/>
      <c r="DO224" s="155"/>
      <c r="DP224" s="5"/>
      <c r="DQ224" s="5"/>
      <c r="DR224" s="5"/>
      <c r="DS224" s="5"/>
      <c r="DT224" s="5"/>
      <c r="DU224" s="155"/>
      <c r="DV224" s="5"/>
      <c r="DW224" s="5"/>
      <c r="DX224" s="5"/>
      <c r="DY224" s="5"/>
      <c r="DZ224" s="5"/>
      <c r="EA224" s="5"/>
      <c r="EB224" s="10"/>
      <c r="EC224" s="5"/>
      <c r="ED224" s="155"/>
      <c r="EE224" s="5"/>
      <c r="EF224" s="5"/>
      <c r="EG224" s="15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155"/>
      <c r="EW224" s="5"/>
      <c r="EX224" s="5"/>
      <c r="EY224" s="5"/>
      <c r="EZ224" s="5"/>
      <c r="FA224" s="5"/>
      <c r="FB224" s="155"/>
      <c r="FC224" s="5"/>
      <c r="FD224" s="5"/>
      <c r="FE224" s="5"/>
      <c r="FF224" s="5"/>
      <c r="FG224" s="5"/>
      <c r="FH224" s="155"/>
      <c r="FI224" s="5"/>
      <c r="FJ224" s="5"/>
      <c r="FK224" s="155"/>
      <c r="FL224" s="5"/>
      <c r="FM224" s="5"/>
      <c r="FN224" s="155"/>
      <c r="FO224" s="5"/>
      <c r="FP224" s="5"/>
      <c r="FQ224" s="155"/>
      <c r="FR224" s="5"/>
      <c r="FS224" s="5"/>
      <c r="FT224" s="155"/>
      <c r="FU224" s="5"/>
      <c r="FV224" s="5"/>
      <c r="FW224" s="5"/>
      <c r="FX224" s="5"/>
      <c r="FY224" s="5"/>
      <c r="FZ224" s="5"/>
      <c r="GA224" s="45"/>
      <c r="GB224" s="5"/>
    </row>
    <row r="225" spans="1:184" ht="21" customHeight="1">
      <c r="A225" s="15">
        <v>194</v>
      </c>
      <c r="B225" s="206" t="s">
        <v>400</v>
      </c>
      <c r="C225" s="78" t="s">
        <v>401</v>
      </c>
      <c r="D225" s="301" t="s">
        <v>85</v>
      </c>
      <c r="E225" s="42">
        <v>7</v>
      </c>
      <c r="F225" s="5"/>
      <c r="G225" s="5"/>
      <c r="H225" s="266">
        <f aca="true" t="shared" si="31" ref="H225:H288">F225+G225</f>
        <v>0</v>
      </c>
      <c r="I225" s="64">
        <f t="shared" si="24"/>
        <v>0</v>
      </c>
      <c r="J225" s="8">
        <f t="shared" si="25"/>
        <v>0</v>
      </c>
      <c r="K225" s="262">
        <f t="shared" si="26"/>
        <v>0</v>
      </c>
      <c r="L225" s="318">
        <f t="shared" si="27"/>
        <v>800</v>
      </c>
      <c r="M225" s="8">
        <f t="shared" si="28"/>
        <v>1040</v>
      </c>
      <c r="N225" s="187">
        <f t="shared" si="30"/>
        <v>800</v>
      </c>
      <c r="O225" s="8">
        <f t="shared" si="29"/>
        <v>5600</v>
      </c>
      <c r="P225" s="14"/>
      <c r="Q225" s="14"/>
      <c r="R225" s="290"/>
      <c r="S225" s="14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155"/>
      <c r="BB225" s="5">
        <v>500</v>
      </c>
      <c r="BC225" s="5"/>
      <c r="BD225" s="5"/>
      <c r="BE225" s="5"/>
      <c r="BF225" s="5"/>
      <c r="BG225" s="5"/>
      <c r="BH225" s="5"/>
      <c r="BI225" s="5"/>
      <c r="BJ225" s="155"/>
      <c r="BK225" s="5"/>
      <c r="BL225" s="5"/>
      <c r="BM225" s="5"/>
      <c r="BN225" s="5">
        <v>100</v>
      </c>
      <c r="BO225" s="5"/>
      <c r="BP225" s="155"/>
      <c r="BQ225" s="5"/>
      <c r="BR225" s="5"/>
      <c r="BS225" s="5"/>
      <c r="BT225" s="5"/>
      <c r="BU225" s="5"/>
      <c r="BV225" s="5"/>
      <c r="BW225" s="5"/>
      <c r="BX225" s="5"/>
      <c r="BY225" s="155"/>
      <c r="BZ225" s="5"/>
      <c r="CA225" s="5"/>
      <c r="CB225" s="155"/>
      <c r="CC225" s="5"/>
      <c r="CD225" s="5"/>
      <c r="CE225" s="15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155"/>
      <c r="CR225" s="5"/>
      <c r="CS225" s="5"/>
      <c r="CT225" s="155"/>
      <c r="CU225" s="5"/>
      <c r="CV225" s="5"/>
      <c r="CW225" s="155"/>
      <c r="CX225" s="5"/>
      <c r="CY225" s="5"/>
      <c r="CZ225" s="155"/>
      <c r="DA225" s="5"/>
      <c r="DB225" s="5"/>
      <c r="DC225" s="5"/>
      <c r="DD225" s="5"/>
      <c r="DE225" s="5"/>
      <c r="DF225" s="5"/>
      <c r="DG225" s="5"/>
      <c r="DH225" s="5"/>
      <c r="DI225" s="155"/>
      <c r="DJ225" s="5"/>
      <c r="DK225" s="5"/>
      <c r="DL225" s="155"/>
      <c r="DM225" s="5"/>
      <c r="DN225" s="5"/>
      <c r="DO225" s="155"/>
      <c r="DP225" s="5"/>
      <c r="DQ225" s="5"/>
      <c r="DR225" s="5"/>
      <c r="DS225" s="5"/>
      <c r="DT225" s="5"/>
      <c r="DU225" s="155"/>
      <c r="DV225" s="5"/>
      <c r="DW225" s="5"/>
      <c r="DX225" s="5"/>
      <c r="DY225" s="5"/>
      <c r="DZ225" s="5"/>
      <c r="EA225" s="5"/>
      <c r="EB225" s="10"/>
      <c r="EC225" s="5"/>
      <c r="ED225" s="155"/>
      <c r="EE225" s="5"/>
      <c r="EF225" s="5"/>
      <c r="EG225" s="15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155"/>
      <c r="EW225" s="5"/>
      <c r="EX225" s="5"/>
      <c r="EY225" s="5"/>
      <c r="EZ225" s="5"/>
      <c r="FA225" s="5"/>
      <c r="FB225" s="155"/>
      <c r="FC225" s="5"/>
      <c r="FD225" s="5"/>
      <c r="FE225" s="5"/>
      <c r="FF225" s="5"/>
      <c r="FG225" s="5"/>
      <c r="FH225" s="155"/>
      <c r="FI225" s="5"/>
      <c r="FJ225" s="5"/>
      <c r="FK225" s="155"/>
      <c r="FL225" s="5"/>
      <c r="FM225" s="5"/>
      <c r="FN225" s="155"/>
      <c r="FO225" s="5"/>
      <c r="FP225" s="5"/>
      <c r="FQ225" s="155"/>
      <c r="FR225" s="5"/>
      <c r="FS225" s="5"/>
      <c r="FT225" s="155"/>
      <c r="FU225" s="5">
        <v>200</v>
      </c>
      <c r="FV225" s="5"/>
      <c r="FW225" s="5"/>
      <c r="FX225" s="5"/>
      <c r="FY225" s="5"/>
      <c r="FZ225" s="5"/>
      <c r="GA225" s="45"/>
      <c r="GB225" s="5"/>
    </row>
    <row r="226" spans="1:184" ht="21" customHeight="1">
      <c r="A226" s="15">
        <v>195</v>
      </c>
      <c r="B226" s="206" t="s">
        <v>402</v>
      </c>
      <c r="C226" s="57" t="s">
        <v>403</v>
      </c>
      <c r="D226" s="301" t="s">
        <v>85</v>
      </c>
      <c r="E226" s="42">
        <v>2996</v>
      </c>
      <c r="F226" s="5">
        <v>150</v>
      </c>
      <c r="G226" s="5"/>
      <c r="H226" s="266">
        <f t="shared" si="31"/>
        <v>150</v>
      </c>
      <c r="I226" s="64">
        <f t="shared" si="24"/>
        <v>0</v>
      </c>
      <c r="J226" s="8">
        <f t="shared" si="25"/>
        <v>66</v>
      </c>
      <c r="K226" s="262">
        <f t="shared" si="26"/>
        <v>66</v>
      </c>
      <c r="L226" s="318">
        <f t="shared" si="27"/>
        <v>220</v>
      </c>
      <c r="M226" s="8">
        <f t="shared" si="28"/>
        <v>286</v>
      </c>
      <c r="N226" s="187">
        <f t="shared" si="30"/>
        <v>4</v>
      </c>
      <c r="O226" s="8">
        <f t="shared" si="29"/>
        <v>11984</v>
      </c>
      <c r="P226" s="14"/>
      <c r="Q226" s="14"/>
      <c r="R226" s="290">
        <v>30</v>
      </c>
      <c r="S226" s="14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155"/>
      <c r="BB226" s="5"/>
      <c r="BC226" s="5"/>
      <c r="BD226" s="5"/>
      <c r="BE226" s="5"/>
      <c r="BF226" s="5"/>
      <c r="BG226" s="5"/>
      <c r="BH226" s="5"/>
      <c r="BI226" s="5"/>
      <c r="BJ226" s="155"/>
      <c r="BK226" s="5"/>
      <c r="BL226" s="5"/>
      <c r="BM226" s="5"/>
      <c r="BN226" s="5"/>
      <c r="BO226" s="5"/>
      <c r="BP226" s="155"/>
      <c r="BQ226" s="5"/>
      <c r="BR226" s="5"/>
      <c r="BS226" s="5"/>
      <c r="BT226" s="5"/>
      <c r="BU226" s="5"/>
      <c r="BV226" s="5"/>
      <c r="BW226" s="5"/>
      <c r="BX226" s="5"/>
      <c r="BY226" s="155"/>
      <c r="BZ226" s="5"/>
      <c r="CA226" s="5"/>
      <c r="CB226" s="155"/>
      <c r="CC226" s="5"/>
      <c r="CD226" s="5"/>
      <c r="CE226" s="155">
        <v>15</v>
      </c>
      <c r="CF226" s="5">
        <v>110</v>
      </c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155"/>
      <c r="CR226" s="5"/>
      <c r="CS226" s="5"/>
      <c r="CT226" s="155"/>
      <c r="CU226" s="5"/>
      <c r="CV226" s="5"/>
      <c r="CW226" s="155">
        <v>51</v>
      </c>
      <c r="CX226" s="5">
        <v>80</v>
      </c>
      <c r="CY226" s="5"/>
      <c r="CZ226" s="155"/>
      <c r="DA226" s="5"/>
      <c r="DB226" s="5"/>
      <c r="DC226" s="5"/>
      <c r="DD226" s="5"/>
      <c r="DE226" s="5"/>
      <c r="DF226" s="5"/>
      <c r="DG226" s="5"/>
      <c r="DH226" s="5"/>
      <c r="DI226" s="155"/>
      <c r="DJ226" s="5"/>
      <c r="DK226" s="5"/>
      <c r="DL226" s="155"/>
      <c r="DM226" s="5"/>
      <c r="DN226" s="5"/>
      <c r="DO226" s="155"/>
      <c r="DP226" s="5"/>
      <c r="DQ226" s="5"/>
      <c r="DR226" s="5"/>
      <c r="DS226" s="5"/>
      <c r="DT226" s="5"/>
      <c r="DU226" s="155"/>
      <c r="DV226" s="5"/>
      <c r="DW226" s="5"/>
      <c r="DX226" s="5"/>
      <c r="DY226" s="5"/>
      <c r="DZ226" s="5"/>
      <c r="EA226" s="5"/>
      <c r="EB226" s="10"/>
      <c r="EC226" s="5"/>
      <c r="ED226" s="155"/>
      <c r="EE226" s="5"/>
      <c r="EF226" s="5"/>
      <c r="EG226" s="15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155"/>
      <c r="EW226" s="5"/>
      <c r="EX226" s="5"/>
      <c r="EY226" s="5"/>
      <c r="EZ226" s="5"/>
      <c r="FA226" s="5"/>
      <c r="FB226" s="155"/>
      <c r="FC226" s="5"/>
      <c r="FD226" s="5"/>
      <c r="FE226" s="5"/>
      <c r="FF226" s="5"/>
      <c r="FG226" s="5"/>
      <c r="FH226" s="155"/>
      <c r="FI226" s="5"/>
      <c r="FJ226" s="5"/>
      <c r="FK226" s="155"/>
      <c r="FL226" s="5"/>
      <c r="FM226" s="5"/>
      <c r="FN226" s="155"/>
      <c r="FO226" s="5"/>
      <c r="FP226" s="5"/>
      <c r="FQ226" s="155"/>
      <c r="FR226" s="5"/>
      <c r="FS226" s="5"/>
      <c r="FT226" s="155"/>
      <c r="FU226" s="5"/>
      <c r="FV226" s="5"/>
      <c r="FW226" s="5"/>
      <c r="FX226" s="5"/>
      <c r="FY226" s="5"/>
      <c r="FZ226" s="5"/>
      <c r="GA226" s="45"/>
      <c r="GB226" s="5"/>
    </row>
    <row r="227" spans="1:184" ht="21" customHeight="1">
      <c r="A227" s="15">
        <v>196</v>
      </c>
      <c r="B227" s="56"/>
      <c r="C227" s="57" t="s">
        <v>404</v>
      </c>
      <c r="D227" s="301" t="s">
        <v>73</v>
      </c>
      <c r="E227" s="42">
        <v>40</v>
      </c>
      <c r="F227" s="5"/>
      <c r="G227" s="5"/>
      <c r="H227" s="266">
        <f t="shared" si="31"/>
        <v>0</v>
      </c>
      <c r="I227" s="64">
        <f t="shared" si="24"/>
        <v>0</v>
      </c>
      <c r="J227" s="8">
        <f t="shared" si="25"/>
        <v>0</v>
      </c>
      <c r="K227" s="262">
        <f t="shared" si="26"/>
        <v>0</v>
      </c>
      <c r="L227" s="318">
        <f t="shared" si="27"/>
        <v>0</v>
      </c>
      <c r="M227" s="8">
        <f t="shared" si="28"/>
        <v>0</v>
      </c>
      <c r="N227" s="187">
        <f t="shared" si="30"/>
        <v>0</v>
      </c>
      <c r="O227" s="8">
        <f t="shared" si="29"/>
        <v>0</v>
      </c>
      <c r="P227" s="14"/>
      <c r="Q227" s="14"/>
      <c r="R227" s="290"/>
      <c r="S227" s="14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155"/>
      <c r="BB227" s="5"/>
      <c r="BC227" s="5"/>
      <c r="BD227" s="5"/>
      <c r="BE227" s="5"/>
      <c r="BF227" s="5"/>
      <c r="BG227" s="5"/>
      <c r="BH227" s="5"/>
      <c r="BI227" s="5"/>
      <c r="BJ227" s="155"/>
      <c r="BK227" s="5"/>
      <c r="BL227" s="5"/>
      <c r="BM227" s="5"/>
      <c r="BN227" s="5"/>
      <c r="BO227" s="5"/>
      <c r="BP227" s="155"/>
      <c r="BQ227" s="5"/>
      <c r="BR227" s="5"/>
      <c r="BS227" s="5"/>
      <c r="BT227" s="5"/>
      <c r="BU227" s="5"/>
      <c r="BV227" s="5"/>
      <c r="BW227" s="5"/>
      <c r="BX227" s="5"/>
      <c r="BY227" s="155"/>
      <c r="BZ227" s="5"/>
      <c r="CA227" s="5"/>
      <c r="CB227" s="155"/>
      <c r="CC227" s="5"/>
      <c r="CD227" s="5"/>
      <c r="CE227" s="15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155"/>
      <c r="CR227" s="5"/>
      <c r="CS227" s="5"/>
      <c r="CT227" s="155"/>
      <c r="CU227" s="5"/>
      <c r="CV227" s="5"/>
      <c r="CW227" s="155"/>
      <c r="CX227" s="5"/>
      <c r="CY227" s="5"/>
      <c r="CZ227" s="155"/>
      <c r="DA227" s="5"/>
      <c r="DB227" s="5"/>
      <c r="DC227" s="5"/>
      <c r="DD227" s="5"/>
      <c r="DE227" s="5"/>
      <c r="DF227" s="5"/>
      <c r="DG227" s="5"/>
      <c r="DH227" s="5"/>
      <c r="DI227" s="155"/>
      <c r="DJ227" s="5"/>
      <c r="DK227" s="5"/>
      <c r="DL227" s="155"/>
      <c r="DM227" s="5"/>
      <c r="DN227" s="5"/>
      <c r="DO227" s="155"/>
      <c r="DP227" s="5"/>
      <c r="DQ227" s="5"/>
      <c r="DR227" s="5"/>
      <c r="DS227" s="5"/>
      <c r="DT227" s="5"/>
      <c r="DU227" s="155"/>
      <c r="DV227" s="5"/>
      <c r="DW227" s="5"/>
      <c r="DX227" s="5"/>
      <c r="DY227" s="5"/>
      <c r="DZ227" s="5"/>
      <c r="EA227" s="5"/>
      <c r="EB227" s="10"/>
      <c r="EC227" s="5"/>
      <c r="ED227" s="155"/>
      <c r="EE227" s="5"/>
      <c r="EF227" s="5"/>
      <c r="EG227" s="15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155"/>
      <c r="EW227" s="5"/>
      <c r="EX227" s="5"/>
      <c r="EY227" s="5"/>
      <c r="EZ227" s="5"/>
      <c r="FA227" s="5"/>
      <c r="FB227" s="155"/>
      <c r="FC227" s="5"/>
      <c r="FD227" s="5"/>
      <c r="FE227" s="5"/>
      <c r="FF227" s="5"/>
      <c r="FG227" s="5"/>
      <c r="FH227" s="155"/>
      <c r="FI227" s="5"/>
      <c r="FJ227" s="5"/>
      <c r="FK227" s="155"/>
      <c r="FL227" s="5"/>
      <c r="FM227" s="5"/>
      <c r="FN227" s="155"/>
      <c r="FO227" s="5"/>
      <c r="FP227" s="5"/>
      <c r="FQ227" s="155"/>
      <c r="FR227" s="5"/>
      <c r="FS227" s="5"/>
      <c r="FT227" s="155"/>
      <c r="FU227" s="5"/>
      <c r="FV227" s="5"/>
      <c r="FW227" s="5"/>
      <c r="FX227" s="5"/>
      <c r="FY227" s="5"/>
      <c r="FZ227" s="5"/>
      <c r="GA227" s="45"/>
      <c r="GB227" s="5"/>
    </row>
    <row r="228" spans="1:184" ht="21" customHeight="1">
      <c r="A228" s="15">
        <v>197</v>
      </c>
      <c r="B228" s="206" t="s">
        <v>405</v>
      </c>
      <c r="C228" s="57" t="s">
        <v>406</v>
      </c>
      <c r="D228" s="301" t="s">
        <v>73</v>
      </c>
      <c r="E228" s="42">
        <v>38</v>
      </c>
      <c r="F228" s="5"/>
      <c r="G228" s="5"/>
      <c r="H228" s="266">
        <f t="shared" si="31"/>
        <v>0</v>
      </c>
      <c r="I228" s="64">
        <f t="shared" si="24"/>
        <v>0</v>
      </c>
      <c r="J228" s="8">
        <f t="shared" si="25"/>
        <v>0</v>
      </c>
      <c r="K228" s="262">
        <f t="shared" si="26"/>
        <v>0</v>
      </c>
      <c r="L228" s="318">
        <f t="shared" si="27"/>
        <v>1300</v>
      </c>
      <c r="M228" s="8">
        <f t="shared" si="28"/>
        <v>1690</v>
      </c>
      <c r="N228" s="187">
        <f t="shared" si="30"/>
        <v>1300</v>
      </c>
      <c r="O228" s="8">
        <f t="shared" si="29"/>
        <v>49400</v>
      </c>
      <c r="P228" s="14"/>
      <c r="Q228" s="14"/>
      <c r="R228" s="290"/>
      <c r="S228" s="14"/>
      <c r="T228" s="5"/>
      <c r="U228" s="5"/>
      <c r="V228" s="5"/>
      <c r="W228" s="5"/>
      <c r="X228" s="5"/>
      <c r="Y228" s="5"/>
      <c r="Z228" s="5"/>
      <c r="AA228" s="5">
        <v>100</v>
      </c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155"/>
      <c r="BB228" s="5"/>
      <c r="BC228" s="5"/>
      <c r="BD228" s="5"/>
      <c r="BE228" s="5"/>
      <c r="BF228" s="5"/>
      <c r="BG228" s="5"/>
      <c r="BH228" s="5"/>
      <c r="BI228" s="5"/>
      <c r="BJ228" s="155"/>
      <c r="BK228" s="5">
        <v>1200</v>
      </c>
      <c r="BL228" s="5"/>
      <c r="BM228" s="5"/>
      <c r="BN228" s="5"/>
      <c r="BO228" s="5"/>
      <c r="BP228" s="155"/>
      <c r="BQ228" s="5"/>
      <c r="BR228" s="5"/>
      <c r="BS228" s="5"/>
      <c r="BT228" s="5"/>
      <c r="BU228" s="5"/>
      <c r="BV228" s="5"/>
      <c r="BW228" s="5"/>
      <c r="BX228" s="5"/>
      <c r="BY228" s="155"/>
      <c r="BZ228" s="5"/>
      <c r="CA228" s="5"/>
      <c r="CB228" s="155"/>
      <c r="CC228" s="5"/>
      <c r="CD228" s="5"/>
      <c r="CE228" s="15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155"/>
      <c r="CR228" s="5"/>
      <c r="CS228" s="5"/>
      <c r="CT228" s="155"/>
      <c r="CU228" s="5"/>
      <c r="CV228" s="5"/>
      <c r="CW228" s="155"/>
      <c r="CX228" s="5"/>
      <c r="CY228" s="5"/>
      <c r="CZ228" s="155"/>
      <c r="DA228" s="5"/>
      <c r="DB228" s="5"/>
      <c r="DC228" s="5"/>
      <c r="DD228" s="5"/>
      <c r="DE228" s="5"/>
      <c r="DF228" s="5"/>
      <c r="DG228" s="5"/>
      <c r="DH228" s="5"/>
      <c r="DI228" s="155"/>
      <c r="DJ228" s="5"/>
      <c r="DK228" s="5"/>
      <c r="DL228" s="155"/>
      <c r="DM228" s="5"/>
      <c r="DN228" s="5"/>
      <c r="DO228" s="155"/>
      <c r="DP228" s="5"/>
      <c r="DQ228" s="5"/>
      <c r="DR228" s="5"/>
      <c r="DS228" s="5"/>
      <c r="DT228" s="5"/>
      <c r="DU228" s="155"/>
      <c r="DV228" s="5"/>
      <c r="DW228" s="5"/>
      <c r="DX228" s="5"/>
      <c r="DY228" s="5"/>
      <c r="DZ228" s="5"/>
      <c r="EA228" s="5"/>
      <c r="EB228" s="10"/>
      <c r="EC228" s="5"/>
      <c r="ED228" s="155"/>
      <c r="EE228" s="5"/>
      <c r="EF228" s="5"/>
      <c r="EG228" s="15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155"/>
      <c r="EW228" s="5"/>
      <c r="EX228" s="5"/>
      <c r="EY228" s="5"/>
      <c r="EZ228" s="5"/>
      <c r="FA228" s="5"/>
      <c r="FB228" s="155"/>
      <c r="FC228" s="5"/>
      <c r="FD228" s="5"/>
      <c r="FE228" s="5"/>
      <c r="FF228" s="5"/>
      <c r="FG228" s="5"/>
      <c r="FH228" s="155"/>
      <c r="FI228" s="5"/>
      <c r="FJ228" s="5"/>
      <c r="FK228" s="155"/>
      <c r="FL228" s="5"/>
      <c r="FM228" s="5"/>
      <c r="FN228" s="155"/>
      <c r="FO228" s="5"/>
      <c r="FP228" s="5"/>
      <c r="FQ228" s="155"/>
      <c r="FR228" s="5"/>
      <c r="FS228" s="5"/>
      <c r="FT228" s="155"/>
      <c r="FU228" s="5"/>
      <c r="FV228" s="5"/>
      <c r="FW228" s="5"/>
      <c r="FX228" s="5"/>
      <c r="FY228" s="5"/>
      <c r="FZ228" s="5"/>
      <c r="GA228" s="45"/>
      <c r="GB228" s="5"/>
    </row>
    <row r="229" spans="1:184" ht="21" customHeight="1">
      <c r="A229" s="15">
        <v>198</v>
      </c>
      <c r="B229" s="206" t="s">
        <v>407</v>
      </c>
      <c r="C229" s="57" t="s">
        <v>408</v>
      </c>
      <c r="D229" s="301" t="s">
        <v>85</v>
      </c>
      <c r="E229" s="42">
        <v>856</v>
      </c>
      <c r="F229" s="5">
        <v>5</v>
      </c>
      <c r="G229" s="5"/>
      <c r="H229" s="266">
        <f t="shared" si="31"/>
        <v>5</v>
      </c>
      <c r="I229" s="64">
        <f t="shared" si="24"/>
        <v>0</v>
      </c>
      <c r="J229" s="8">
        <f t="shared" si="25"/>
        <v>10.7</v>
      </c>
      <c r="K229" s="262">
        <f t="shared" si="26"/>
        <v>10.7</v>
      </c>
      <c r="L229" s="318">
        <f t="shared" si="27"/>
        <v>4</v>
      </c>
      <c r="M229" s="8">
        <f t="shared" si="28"/>
        <v>5.2</v>
      </c>
      <c r="N229" s="187"/>
      <c r="O229" s="8">
        <f t="shared" si="29"/>
        <v>0</v>
      </c>
      <c r="P229" s="14"/>
      <c r="Q229" s="14"/>
      <c r="R229" s="290">
        <v>1</v>
      </c>
      <c r="S229" s="14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155"/>
      <c r="BB229" s="5"/>
      <c r="BC229" s="5"/>
      <c r="BD229" s="5"/>
      <c r="BE229" s="5"/>
      <c r="BF229" s="5"/>
      <c r="BG229" s="5"/>
      <c r="BH229" s="5"/>
      <c r="BI229" s="5"/>
      <c r="BJ229" s="155"/>
      <c r="BK229" s="5"/>
      <c r="BL229" s="5"/>
      <c r="BM229" s="5"/>
      <c r="BN229" s="5"/>
      <c r="BO229" s="5"/>
      <c r="BP229" s="155"/>
      <c r="BQ229" s="5"/>
      <c r="BR229" s="5"/>
      <c r="BS229" s="5"/>
      <c r="BT229" s="5"/>
      <c r="BU229" s="5"/>
      <c r="BV229" s="5"/>
      <c r="BW229" s="5"/>
      <c r="BX229" s="5"/>
      <c r="BY229" s="155"/>
      <c r="BZ229" s="5"/>
      <c r="CA229" s="5"/>
      <c r="CB229" s="155"/>
      <c r="CC229" s="5"/>
      <c r="CD229" s="5"/>
      <c r="CE229" s="155">
        <f>3.7+7</f>
        <v>10.7</v>
      </c>
      <c r="CF229" s="5">
        <v>2</v>
      </c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155"/>
      <c r="CR229" s="5"/>
      <c r="CS229" s="5"/>
      <c r="CT229" s="155"/>
      <c r="CU229" s="5"/>
      <c r="CV229" s="5"/>
      <c r="CW229" s="155"/>
      <c r="CX229" s="5">
        <v>1</v>
      </c>
      <c r="CY229" s="5"/>
      <c r="CZ229" s="155"/>
      <c r="DA229" s="5"/>
      <c r="DB229" s="5"/>
      <c r="DC229" s="5"/>
      <c r="DD229" s="5"/>
      <c r="DE229" s="5"/>
      <c r="DF229" s="5"/>
      <c r="DG229" s="5"/>
      <c r="DH229" s="5"/>
      <c r="DI229" s="155"/>
      <c r="DJ229" s="5"/>
      <c r="DK229" s="5"/>
      <c r="DL229" s="155"/>
      <c r="DM229" s="5"/>
      <c r="DN229" s="5"/>
      <c r="DO229" s="155"/>
      <c r="DP229" s="5"/>
      <c r="DQ229" s="5"/>
      <c r="DR229" s="5"/>
      <c r="DS229" s="5"/>
      <c r="DT229" s="5"/>
      <c r="DU229" s="155"/>
      <c r="DV229" s="5"/>
      <c r="DW229" s="5"/>
      <c r="DX229" s="5"/>
      <c r="DY229" s="5"/>
      <c r="DZ229" s="5"/>
      <c r="EA229" s="5"/>
      <c r="EB229" s="10"/>
      <c r="EC229" s="5"/>
      <c r="ED229" s="155"/>
      <c r="EE229" s="5"/>
      <c r="EF229" s="5"/>
      <c r="EG229" s="15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155"/>
      <c r="EW229" s="5"/>
      <c r="EX229" s="5"/>
      <c r="EY229" s="5"/>
      <c r="EZ229" s="5"/>
      <c r="FA229" s="5"/>
      <c r="FB229" s="155"/>
      <c r="FC229" s="5"/>
      <c r="FD229" s="5"/>
      <c r="FE229" s="5"/>
      <c r="FF229" s="5"/>
      <c r="FG229" s="5"/>
      <c r="FH229" s="155"/>
      <c r="FI229" s="5"/>
      <c r="FJ229" s="5"/>
      <c r="FK229" s="155"/>
      <c r="FL229" s="5"/>
      <c r="FM229" s="5"/>
      <c r="FN229" s="155"/>
      <c r="FO229" s="5"/>
      <c r="FP229" s="5"/>
      <c r="FQ229" s="155"/>
      <c r="FR229" s="5"/>
      <c r="FS229" s="5"/>
      <c r="FT229" s="155"/>
      <c r="FU229" s="5"/>
      <c r="FV229" s="5"/>
      <c r="FW229" s="5"/>
      <c r="FX229" s="5"/>
      <c r="FY229" s="5"/>
      <c r="FZ229" s="5"/>
      <c r="GA229" s="45"/>
      <c r="GB229" s="5"/>
    </row>
    <row r="230" spans="1:184" ht="21" customHeight="1">
      <c r="A230" s="15">
        <v>199</v>
      </c>
      <c r="B230" s="206" t="s">
        <v>415</v>
      </c>
      <c r="C230" s="57" t="s">
        <v>1423</v>
      </c>
      <c r="D230" s="301" t="s">
        <v>85</v>
      </c>
      <c r="E230" s="42">
        <v>716.9</v>
      </c>
      <c r="F230" s="5">
        <v>1300</v>
      </c>
      <c r="G230" s="5"/>
      <c r="H230" s="266">
        <f t="shared" si="31"/>
        <v>1300</v>
      </c>
      <c r="I230" s="64">
        <f t="shared" si="24"/>
        <v>0</v>
      </c>
      <c r="J230" s="8">
        <f t="shared" si="25"/>
        <v>13</v>
      </c>
      <c r="K230" s="262">
        <f t="shared" si="26"/>
        <v>13</v>
      </c>
      <c r="L230" s="318">
        <f t="shared" si="27"/>
        <v>50</v>
      </c>
      <c r="M230" s="8">
        <f t="shared" si="28"/>
        <v>65</v>
      </c>
      <c r="N230" s="187"/>
      <c r="O230" s="8">
        <f t="shared" si="29"/>
        <v>0</v>
      </c>
      <c r="P230" s="14"/>
      <c r="Q230" s="14"/>
      <c r="R230" s="290"/>
      <c r="S230" s="14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155"/>
      <c r="BB230" s="5"/>
      <c r="BC230" s="5"/>
      <c r="BD230" s="5"/>
      <c r="BE230" s="5"/>
      <c r="BF230" s="5"/>
      <c r="BG230" s="5"/>
      <c r="BH230" s="5"/>
      <c r="BI230" s="5"/>
      <c r="BJ230" s="155"/>
      <c r="BK230" s="5"/>
      <c r="BL230" s="5"/>
      <c r="BM230" s="5"/>
      <c r="BN230" s="5"/>
      <c r="BO230" s="5"/>
      <c r="BP230" s="155"/>
      <c r="BQ230" s="5"/>
      <c r="BR230" s="5"/>
      <c r="BS230" s="5"/>
      <c r="BT230" s="5"/>
      <c r="BU230" s="5"/>
      <c r="BV230" s="5"/>
      <c r="BW230" s="5"/>
      <c r="BX230" s="5"/>
      <c r="BY230" s="155"/>
      <c r="BZ230" s="5"/>
      <c r="CA230" s="5"/>
      <c r="CB230" s="155"/>
      <c r="CC230" s="5"/>
      <c r="CD230" s="5"/>
      <c r="CE230" s="15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155"/>
      <c r="CR230" s="5"/>
      <c r="CS230" s="5"/>
      <c r="CT230" s="155"/>
      <c r="CU230" s="5"/>
      <c r="CV230" s="5"/>
      <c r="CW230" s="155"/>
      <c r="CX230" s="5"/>
      <c r="CY230" s="5"/>
      <c r="CZ230" s="155"/>
      <c r="DA230" s="5"/>
      <c r="DB230" s="5"/>
      <c r="DC230" s="5"/>
      <c r="DD230" s="5"/>
      <c r="DE230" s="5"/>
      <c r="DF230" s="5"/>
      <c r="DG230" s="5"/>
      <c r="DH230" s="5"/>
      <c r="DI230" s="155"/>
      <c r="DJ230" s="5"/>
      <c r="DK230" s="5"/>
      <c r="DL230" s="155"/>
      <c r="DM230" s="5"/>
      <c r="DN230" s="5"/>
      <c r="DO230" s="155"/>
      <c r="DP230" s="5"/>
      <c r="DQ230" s="5"/>
      <c r="DR230" s="5"/>
      <c r="DS230" s="5"/>
      <c r="DT230" s="5"/>
      <c r="DU230" s="155"/>
      <c r="DV230" s="5"/>
      <c r="DW230" s="5"/>
      <c r="DX230" s="5"/>
      <c r="DY230" s="5"/>
      <c r="DZ230" s="5"/>
      <c r="EA230" s="5"/>
      <c r="EB230" s="10"/>
      <c r="EC230" s="5"/>
      <c r="ED230" s="155"/>
      <c r="EE230" s="5"/>
      <c r="EF230" s="5"/>
      <c r="EG230" s="15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155"/>
      <c r="EW230" s="5"/>
      <c r="EX230" s="5"/>
      <c r="EY230" s="5"/>
      <c r="EZ230" s="5"/>
      <c r="FA230" s="5"/>
      <c r="FB230" s="155"/>
      <c r="FC230" s="5"/>
      <c r="FD230" s="5"/>
      <c r="FE230" s="5"/>
      <c r="FF230" s="5"/>
      <c r="FG230" s="5"/>
      <c r="FH230" s="155"/>
      <c r="FI230" s="5"/>
      <c r="FJ230" s="5"/>
      <c r="FK230" s="155"/>
      <c r="FL230" s="5"/>
      <c r="FM230" s="5"/>
      <c r="FN230" s="155">
        <v>13</v>
      </c>
      <c r="FO230" s="5">
        <v>50</v>
      </c>
      <c r="FP230" s="5"/>
      <c r="FQ230" s="155"/>
      <c r="FR230" s="5"/>
      <c r="FS230" s="5"/>
      <c r="FT230" s="155"/>
      <c r="FU230" s="5"/>
      <c r="FV230" s="5"/>
      <c r="FW230" s="5"/>
      <c r="FX230" s="5"/>
      <c r="FY230" s="5"/>
      <c r="FZ230" s="5"/>
      <c r="GA230" s="45"/>
      <c r="GB230" s="5"/>
    </row>
    <row r="231" spans="1:184" ht="21" customHeight="1">
      <c r="A231" s="15">
        <v>200</v>
      </c>
      <c r="B231" s="56" t="s">
        <v>409</v>
      </c>
      <c r="C231" s="57" t="s">
        <v>410</v>
      </c>
      <c r="D231" s="301" t="s">
        <v>143</v>
      </c>
      <c r="E231" s="42">
        <v>2.782</v>
      </c>
      <c r="F231" s="5">
        <v>500</v>
      </c>
      <c r="G231" s="5"/>
      <c r="H231" s="266">
        <f t="shared" si="31"/>
        <v>500</v>
      </c>
      <c r="I231" s="64">
        <f t="shared" si="24"/>
        <v>0</v>
      </c>
      <c r="J231" s="8">
        <f t="shared" si="25"/>
        <v>0</v>
      </c>
      <c r="K231" s="262">
        <f t="shared" si="26"/>
        <v>0</v>
      </c>
      <c r="L231" s="318">
        <f t="shared" si="27"/>
        <v>0</v>
      </c>
      <c r="M231" s="8">
        <f t="shared" si="28"/>
        <v>0</v>
      </c>
      <c r="N231" s="187"/>
      <c r="O231" s="8">
        <f t="shared" si="29"/>
        <v>0</v>
      </c>
      <c r="P231" s="14"/>
      <c r="Q231" s="14"/>
      <c r="R231" s="290"/>
      <c r="S231" s="14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155"/>
      <c r="BB231" s="5"/>
      <c r="BC231" s="5"/>
      <c r="BD231" s="5"/>
      <c r="BE231" s="5"/>
      <c r="BF231" s="5"/>
      <c r="BG231" s="5"/>
      <c r="BH231" s="5"/>
      <c r="BI231" s="5"/>
      <c r="BJ231" s="155"/>
      <c r="BK231" s="5"/>
      <c r="BL231" s="5"/>
      <c r="BM231" s="5"/>
      <c r="BN231" s="5"/>
      <c r="BO231" s="5"/>
      <c r="BP231" s="155"/>
      <c r="BQ231" s="5"/>
      <c r="BR231" s="5"/>
      <c r="BS231" s="5"/>
      <c r="BT231" s="5"/>
      <c r="BU231" s="5"/>
      <c r="BV231" s="5"/>
      <c r="BW231" s="5"/>
      <c r="BX231" s="5"/>
      <c r="BY231" s="155"/>
      <c r="BZ231" s="5"/>
      <c r="CA231" s="5"/>
      <c r="CB231" s="155"/>
      <c r="CC231" s="5"/>
      <c r="CD231" s="5"/>
      <c r="CE231" s="15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155"/>
      <c r="CR231" s="5"/>
      <c r="CS231" s="5"/>
      <c r="CT231" s="155"/>
      <c r="CU231" s="5"/>
      <c r="CV231" s="5"/>
      <c r="CW231" s="155"/>
      <c r="CX231" s="5"/>
      <c r="CY231" s="5"/>
      <c r="CZ231" s="155"/>
      <c r="DA231" s="5"/>
      <c r="DB231" s="5"/>
      <c r="DC231" s="5"/>
      <c r="DD231" s="5"/>
      <c r="DE231" s="5"/>
      <c r="DF231" s="5"/>
      <c r="DG231" s="5"/>
      <c r="DH231" s="5"/>
      <c r="DI231" s="155"/>
      <c r="DJ231" s="5"/>
      <c r="DK231" s="5"/>
      <c r="DL231" s="155"/>
      <c r="DM231" s="5"/>
      <c r="DN231" s="5"/>
      <c r="DO231" s="155"/>
      <c r="DP231" s="5"/>
      <c r="DQ231" s="5"/>
      <c r="DR231" s="5"/>
      <c r="DS231" s="5"/>
      <c r="DT231" s="5"/>
      <c r="DU231" s="155"/>
      <c r="DV231" s="5"/>
      <c r="DW231" s="5"/>
      <c r="DX231" s="5"/>
      <c r="DY231" s="5"/>
      <c r="DZ231" s="5"/>
      <c r="EA231" s="5"/>
      <c r="EB231" s="10"/>
      <c r="EC231" s="5"/>
      <c r="ED231" s="155"/>
      <c r="EE231" s="5"/>
      <c r="EF231" s="5"/>
      <c r="EG231" s="15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155"/>
      <c r="EW231" s="5"/>
      <c r="EX231" s="5"/>
      <c r="EY231" s="5"/>
      <c r="EZ231" s="5"/>
      <c r="FA231" s="5"/>
      <c r="FB231" s="155"/>
      <c r="FC231" s="5"/>
      <c r="FD231" s="5"/>
      <c r="FE231" s="5"/>
      <c r="FF231" s="5"/>
      <c r="FG231" s="5"/>
      <c r="FH231" s="155"/>
      <c r="FI231" s="5"/>
      <c r="FJ231" s="5"/>
      <c r="FK231" s="155"/>
      <c r="FL231" s="5"/>
      <c r="FM231" s="5"/>
      <c r="FN231" s="155"/>
      <c r="FO231" s="5"/>
      <c r="FP231" s="5"/>
      <c r="FQ231" s="155"/>
      <c r="FR231" s="5"/>
      <c r="FS231" s="5"/>
      <c r="FT231" s="155"/>
      <c r="FU231" s="5"/>
      <c r="FV231" s="5"/>
      <c r="FW231" s="5"/>
      <c r="FX231" s="5"/>
      <c r="FY231" s="5"/>
      <c r="FZ231" s="5"/>
      <c r="GA231" s="45"/>
      <c r="GB231" s="5"/>
    </row>
    <row r="232" spans="1:184" ht="21" customHeight="1">
      <c r="A232" s="15">
        <v>201</v>
      </c>
      <c r="B232" s="206" t="s">
        <v>411</v>
      </c>
      <c r="C232" s="57" t="s">
        <v>412</v>
      </c>
      <c r="D232" s="301" t="s">
        <v>116</v>
      </c>
      <c r="E232" s="42">
        <v>2996</v>
      </c>
      <c r="F232" s="5">
        <v>8</v>
      </c>
      <c r="G232" s="5"/>
      <c r="H232" s="266">
        <f t="shared" si="31"/>
        <v>8</v>
      </c>
      <c r="I232" s="64">
        <f t="shared" si="24"/>
        <v>0</v>
      </c>
      <c r="J232" s="8">
        <f t="shared" si="25"/>
        <v>0</v>
      </c>
      <c r="K232" s="262">
        <f t="shared" si="26"/>
        <v>0</v>
      </c>
      <c r="L232" s="318">
        <f t="shared" si="27"/>
        <v>0</v>
      </c>
      <c r="M232" s="8">
        <f t="shared" si="28"/>
        <v>0</v>
      </c>
      <c r="N232" s="187"/>
      <c r="O232" s="8">
        <f t="shared" si="29"/>
        <v>0</v>
      </c>
      <c r="P232" s="14"/>
      <c r="Q232" s="14"/>
      <c r="R232" s="290"/>
      <c r="S232" s="14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155"/>
      <c r="BB232" s="5"/>
      <c r="BC232" s="5"/>
      <c r="BD232" s="5"/>
      <c r="BE232" s="5"/>
      <c r="BF232" s="5"/>
      <c r="BG232" s="5"/>
      <c r="BH232" s="5"/>
      <c r="BI232" s="5"/>
      <c r="BJ232" s="155"/>
      <c r="BK232" s="5"/>
      <c r="BL232" s="5"/>
      <c r="BM232" s="5"/>
      <c r="BN232" s="5"/>
      <c r="BO232" s="5"/>
      <c r="BP232" s="155"/>
      <c r="BQ232" s="5"/>
      <c r="BR232" s="5"/>
      <c r="BS232" s="5"/>
      <c r="BT232" s="5"/>
      <c r="BU232" s="5"/>
      <c r="BV232" s="5"/>
      <c r="BW232" s="5"/>
      <c r="BX232" s="5"/>
      <c r="BY232" s="155"/>
      <c r="BZ232" s="5"/>
      <c r="CA232" s="5"/>
      <c r="CB232" s="155"/>
      <c r="CC232" s="5"/>
      <c r="CD232" s="5"/>
      <c r="CE232" s="15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155"/>
      <c r="CR232" s="5"/>
      <c r="CS232" s="5"/>
      <c r="CT232" s="155"/>
      <c r="CU232" s="5"/>
      <c r="CV232" s="5"/>
      <c r="CW232" s="155"/>
      <c r="CX232" s="5"/>
      <c r="CY232" s="5"/>
      <c r="CZ232" s="155"/>
      <c r="DA232" s="5"/>
      <c r="DB232" s="5"/>
      <c r="DC232" s="5"/>
      <c r="DD232" s="5"/>
      <c r="DE232" s="5"/>
      <c r="DF232" s="5"/>
      <c r="DG232" s="5"/>
      <c r="DH232" s="5"/>
      <c r="DI232" s="155"/>
      <c r="DJ232" s="5"/>
      <c r="DK232" s="5"/>
      <c r="DL232" s="155"/>
      <c r="DM232" s="5"/>
      <c r="DN232" s="5"/>
      <c r="DO232" s="155"/>
      <c r="DP232" s="5"/>
      <c r="DQ232" s="5"/>
      <c r="DR232" s="5"/>
      <c r="DS232" s="5"/>
      <c r="DT232" s="5"/>
      <c r="DU232" s="155"/>
      <c r="DV232" s="5"/>
      <c r="DW232" s="5"/>
      <c r="DX232" s="5"/>
      <c r="DY232" s="5"/>
      <c r="DZ232" s="5"/>
      <c r="EA232" s="5"/>
      <c r="EB232" s="10"/>
      <c r="EC232" s="5"/>
      <c r="ED232" s="155"/>
      <c r="EE232" s="5"/>
      <c r="EF232" s="5"/>
      <c r="EG232" s="15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155"/>
      <c r="EW232" s="5"/>
      <c r="EX232" s="5"/>
      <c r="EY232" s="5"/>
      <c r="EZ232" s="5"/>
      <c r="FA232" s="5"/>
      <c r="FB232" s="155"/>
      <c r="FC232" s="5"/>
      <c r="FD232" s="5"/>
      <c r="FE232" s="5"/>
      <c r="FF232" s="5"/>
      <c r="FG232" s="5"/>
      <c r="FH232" s="155"/>
      <c r="FI232" s="5"/>
      <c r="FJ232" s="5"/>
      <c r="FK232" s="155"/>
      <c r="FL232" s="5"/>
      <c r="FM232" s="5"/>
      <c r="FN232" s="155"/>
      <c r="FO232" s="5"/>
      <c r="FP232" s="5"/>
      <c r="FQ232" s="155"/>
      <c r="FR232" s="5"/>
      <c r="FS232" s="5"/>
      <c r="FT232" s="155"/>
      <c r="FU232" s="5"/>
      <c r="FV232" s="5"/>
      <c r="FW232" s="5"/>
      <c r="FX232" s="5"/>
      <c r="FY232" s="5"/>
      <c r="FZ232" s="5"/>
      <c r="GA232" s="45"/>
      <c r="GB232" s="5"/>
    </row>
    <row r="233" spans="1:184" ht="21" customHeight="1">
      <c r="A233" s="15">
        <v>202</v>
      </c>
      <c r="B233" s="206" t="s">
        <v>413</v>
      </c>
      <c r="C233" s="57" t="s">
        <v>414</v>
      </c>
      <c r="D233" s="301" t="s">
        <v>85</v>
      </c>
      <c r="E233" s="42">
        <v>449.4</v>
      </c>
      <c r="F233" s="5">
        <v>26</v>
      </c>
      <c r="G233" s="5"/>
      <c r="H233" s="266">
        <f t="shared" si="31"/>
        <v>26</v>
      </c>
      <c r="I233" s="64">
        <f t="shared" si="24"/>
        <v>0</v>
      </c>
      <c r="J233" s="8">
        <f t="shared" si="25"/>
        <v>1.5</v>
      </c>
      <c r="K233" s="262">
        <f t="shared" si="26"/>
        <v>1.5</v>
      </c>
      <c r="L233" s="318">
        <f t="shared" si="27"/>
        <v>13</v>
      </c>
      <c r="M233" s="8">
        <f t="shared" si="28"/>
        <v>16.900000000000002</v>
      </c>
      <c r="N233" s="187"/>
      <c r="O233" s="8">
        <f t="shared" si="29"/>
        <v>0</v>
      </c>
      <c r="P233" s="14"/>
      <c r="Q233" s="14"/>
      <c r="R233" s="290">
        <v>1</v>
      </c>
      <c r="S233" s="14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155"/>
      <c r="BB233" s="5"/>
      <c r="BC233" s="5"/>
      <c r="BD233" s="5"/>
      <c r="BE233" s="5"/>
      <c r="BF233" s="5"/>
      <c r="BG233" s="5"/>
      <c r="BH233" s="5"/>
      <c r="BI233" s="5"/>
      <c r="BJ233" s="155"/>
      <c r="BK233" s="5"/>
      <c r="BL233" s="5"/>
      <c r="BM233" s="5"/>
      <c r="BN233" s="5"/>
      <c r="BO233" s="5"/>
      <c r="BP233" s="155"/>
      <c r="BQ233" s="5"/>
      <c r="BR233" s="5"/>
      <c r="BS233" s="5"/>
      <c r="BT233" s="5"/>
      <c r="BU233" s="5"/>
      <c r="BV233" s="5"/>
      <c r="BW233" s="5"/>
      <c r="BX233" s="5"/>
      <c r="BY233" s="155"/>
      <c r="BZ233" s="5"/>
      <c r="CA233" s="5"/>
      <c r="CB233" s="155"/>
      <c r="CC233" s="5"/>
      <c r="CD233" s="5"/>
      <c r="CE233" s="155"/>
      <c r="CF233" s="5">
        <v>7</v>
      </c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155"/>
      <c r="CR233" s="5"/>
      <c r="CS233" s="5"/>
      <c r="CT233" s="155"/>
      <c r="CU233" s="5"/>
      <c r="CV233" s="5"/>
      <c r="CW233" s="155">
        <v>1.5</v>
      </c>
      <c r="CX233" s="5">
        <v>5</v>
      </c>
      <c r="CY233" s="5"/>
      <c r="CZ233" s="155"/>
      <c r="DA233" s="5"/>
      <c r="DB233" s="5"/>
      <c r="DC233" s="5"/>
      <c r="DD233" s="5"/>
      <c r="DE233" s="5"/>
      <c r="DF233" s="5"/>
      <c r="DG233" s="5"/>
      <c r="DH233" s="5"/>
      <c r="DI233" s="155"/>
      <c r="DJ233" s="5"/>
      <c r="DK233" s="5"/>
      <c r="DL233" s="155"/>
      <c r="DM233" s="5"/>
      <c r="DN233" s="5"/>
      <c r="DO233" s="155"/>
      <c r="DP233" s="5"/>
      <c r="DQ233" s="5"/>
      <c r="DR233" s="5"/>
      <c r="DS233" s="5"/>
      <c r="DT233" s="5"/>
      <c r="DU233" s="155"/>
      <c r="DV233" s="5"/>
      <c r="DW233" s="5"/>
      <c r="DX233" s="5"/>
      <c r="DY233" s="5"/>
      <c r="DZ233" s="5"/>
      <c r="EA233" s="5"/>
      <c r="EB233" s="10"/>
      <c r="EC233" s="5"/>
      <c r="ED233" s="155"/>
      <c r="EE233" s="5"/>
      <c r="EF233" s="5"/>
      <c r="EG233" s="15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155"/>
      <c r="EW233" s="5"/>
      <c r="EX233" s="5"/>
      <c r="EY233" s="5"/>
      <c r="EZ233" s="5"/>
      <c r="FA233" s="5"/>
      <c r="FB233" s="155"/>
      <c r="FC233" s="5"/>
      <c r="FD233" s="5"/>
      <c r="FE233" s="5"/>
      <c r="FF233" s="5"/>
      <c r="FG233" s="5"/>
      <c r="FH233" s="155"/>
      <c r="FI233" s="5"/>
      <c r="FJ233" s="5"/>
      <c r="FK233" s="155"/>
      <c r="FL233" s="5"/>
      <c r="FM233" s="5"/>
      <c r="FN233" s="155"/>
      <c r="FO233" s="5"/>
      <c r="FP233" s="5"/>
      <c r="FQ233" s="155"/>
      <c r="FR233" s="5"/>
      <c r="FS233" s="5"/>
      <c r="FT233" s="155"/>
      <c r="FU233" s="5"/>
      <c r="FV233" s="5"/>
      <c r="FW233" s="5"/>
      <c r="FX233" s="5"/>
      <c r="FY233" s="5"/>
      <c r="FZ233" s="5"/>
      <c r="GA233" s="45"/>
      <c r="GB233" s="5"/>
    </row>
    <row r="234" spans="1:184" ht="21" customHeight="1">
      <c r="A234" s="15">
        <v>203</v>
      </c>
      <c r="B234" s="206" t="s">
        <v>416</v>
      </c>
      <c r="C234" s="57" t="s">
        <v>417</v>
      </c>
      <c r="D234" s="301" t="s">
        <v>110</v>
      </c>
      <c r="E234" s="42">
        <v>25680</v>
      </c>
      <c r="F234" s="5"/>
      <c r="G234" s="5"/>
      <c r="H234" s="266">
        <f t="shared" si="31"/>
        <v>0</v>
      </c>
      <c r="I234" s="64">
        <f t="shared" si="24"/>
        <v>0</v>
      </c>
      <c r="J234" s="8">
        <f t="shared" si="25"/>
        <v>0</v>
      </c>
      <c r="K234" s="262">
        <f t="shared" si="26"/>
        <v>0</v>
      </c>
      <c r="L234" s="318">
        <f t="shared" si="27"/>
        <v>2</v>
      </c>
      <c r="M234" s="8">
        <f t="shared" si="28"/>
        <v>2.6</v>
      </c>
      <c r="N234" s="187">
        <f t="shared" si="30"/>
        <v>2</v>
      </c>
      <c r="O234" s="8">
        <f t="shared" si="29"/>
        <v>51360</v>
      </c>
      <c r="P234" s="14"/>
      <c r="Q234" s="14"/>
      <c r="R234" s="290"/>
      <c r="S234" s="14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155"/>
      <c r="BB234" s="5"/>
      <c r="BC234" s="5"/>
      <c r="BD234" s="5"/>
      <c r="BE234" s="5"/>
      <c r="BF234" s="5"/>
      <c r="BG234" s="5"/>
      <c r="BH234" s="5"/>
      <c r="BI234" s="5"/>
      <c r="BJ234" s="155"/>
      <c r="BK234" s="5"/>
      <c r="BL234" s="5"/>
      <c r="BM234" s="5"/>
      <c r="BN234" s="5"/>
      <c r="BO234" s="5"/>
      <c r="BP234" s="155"/>
      <c r="BQ234" s="5">
        <v>2</v>
      </c>
      <c r="BR234" s="5"/>
      <c r="BS234" s="5"/>
      <c r="BT234" s="5"/>
      <c r="BU234" s="5"/>
      <c r="BV234" s="5"/>
      <c r="BW234" s="5"/>
      <c r="BX234" s="5"/>
      <c r="BY234" s="155"/>
      <c r="BZ234" s="5"/>
      <c r="CA234" s="5"/>
      <c r="CB234" s="155"/>
      <c r="CC234" s="5"/>
      <c r="CD234" s="5"/>
      <c r="CE234" s="15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155"/>
      <c r="CR234" s="5"/>
      <c r="CS234" s="5"/>
      <c r="CT234" s="155"/>
      <c r="CU234" s="5"/>
      <c r="CV234" s="5"/>
      <c r="CW234" s="155"/>
      <c r="CX234" s="5"/>
      <c r="CY234" s="5"/>
      <c r="CZ234" s="155"/>
      <c r="DA234" s="5"/>
      <c r="DB234" s="5"/>
      <c r="DC234" s="5"/>
      <c r="DD234" s="5"/>
      <c r="DE234" s="5"/>
      <c r="DF234" s="5"/>
      <c r="DG234" s="5"/>
      <c r="DH234" s="5"/>
      <c r="DI234" s="155"/>
      <c r="DJ234" s="5"/>
      <c r="DK234" s="5"/>
      <c r="DL234" s="155"/>
      <c r="DM234" s="5"/>
      <c r="DN234" s="5"/>
      <c r="DO234" s="155"/>
      <c r="DP234" s="5"/>
      <c r="DQ234" s="5"/>
      <c r="DR234" s="5"/>
      <c r="DS234" s="5"/>
      <c r="DT234" s="5"/>
      <c r="DU234" s="155"/>
      <c r="DV234" s="5"/>
      <c r="DW234" s="5"/>
      <c r="DX234" s="5"/>
      <c r="DY234" s="5"/>
      <c r="DZ234" s="5"/>
      <c r="EA234" s="5"/>
      <c r="EB234" s="10"/>
      <c r="EC234" s="5"/>
      <c r="ED234" s="155"/>
      <c r="EE234" s="5"/>
      <c r="EF234" s="5"/>
      <c r="EG234" s="15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155"/>
      <c r="EW234" s="5"/>
      <c r="EX234" s="5"/>
      <c r="EY234" s="5"/>
      <c r="EZ234" s="5"/>
      <c r="FA234" s="5"/>
      <c r="FB234" s="155"/>
      <c r="FC234" s="5"/>
      <c r="FD234" s="5"/>
      <c r="FE234" s="5"/>
      <c r="FF234" s="5"/>
      <c r="FG234" s="5"/>
      <c r="FH234" s="155"/>
      <c r="FI234" s="5"/>
      <c r="FJ234" s="5"/>
      <c r="FK234" s="155"/>
      <c r="FL234" s="5"/>
      <c r="FM234" s="5"/>
      <c r="FN234" s="155"/>
      <c r="FO234" s="5"/>
      <c r="FP234" s="5"/>
      <c r="FQ234" s="155"/>
      <c r="FR234" s="5"/>
      <c r="FS234" s="5"/>
      <c r="FT234" s="155"/>
      <c r="FU234" s="5"/>
      <c r="FV234" s="5"/>
      <c r="FW234" s="5"/>
      <c r="FX234" s="5"/>
      <c r="FY234" s="5"/>
      <c r="FZ234" s="5"/>
      <c r="GA234" s="45"/>
      <c r="GB234" s="5"/>
    </row>
    <row r="235" spans="1:184" ht="21" customHeight="1">
      <c r="A235" s="15">
        <v>204</v>
      </c>
      <c r="B235" s="56"/>
      <c r="C235" s="57" t="s">
        <v>1573</v>
      </c>
      <c r="D235" s="301"/>
      <c r="E235" s="42"/>
      <c r="F235" s="5"/>
      <c r="G235" s="5"/>
      <c r="H235" s="266">
        <f t="shared" si="31"/>
        <v>0</v>
      </c>
      <c r="I235" s="64">
        <f t="shared" si="24"/>
        <v>0</v>
      </c>
      <c r="J235" s="8">
        <f t="shared" si="25"/>
        <v>0</v>
      </c>
      <c r="K235" s="262">
        <f t="shared" si="26"/>
        <v>0</v>
      </c>
      <c r="L235" s="318">
        <f t="shared" si="27"/>
        <v>1</v>
      </c>
      <c r="M235" s="8">
        <f t="shared" si="28"/>
        <v>1.3</v>
      </c>
      <c r="N235" s="187">
        <f t="shared" si="30"/>
        <v>1</v>
      </c>
      <c r="O235" s="8">
        <f t="shared" si="29"/>
        <v>0</v>
      </c>
      <c r="P235" s="14"/>
      <c r="Q235" s="14"/>
      <c r="R235" s="290"/>
      <c r="S235" s="14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155"/>
      <c r="BB235" s="5"/>
      <c r="BC235" s="5"/>
      <c r="BD235" s="5"/>
      <c r="BE235" s="5"/>
      <c r="BF235" s="5"/>
      <c r="BG235" s="5"/>
      <c r="BH235" s="5"/>
      <c r="BI235" s="5"/>
      <c r="BJ235" s="155"/>
      <c r="BK235" s="5"/>
      <c r="BL235" s="5"/>
      <c r="BM235" s="5"/>
      <c r="BN235" s="5"/>
      <c r="BO235" s="5"/>
      <c r="BP235" s="155"/>
      <c r="BQ235" s="5">
        <v>1</v>
      </c>
      <c r="BR235" s="5"/>
      <c r="BS235" s="5"/>
      <c r="BT235" s="5"/>
      <c r="BU235" s="5"/>
      <c r="BV235" s="5"/>
      <c r="BW235" s="5"/>
      <c r="BX235" s="5"/>
      <c r="BY235" s="155"/>
      <c r="BZ235" s="5"/>
      <c r="CA235" s="5"/>
      <c r="CB235" s="155"/>
      <c r="CC235" s="5"/>
      <c r="CD235" s="5"/>
      <c r="CE235" s="15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155"/>
      <c r="CR235" s="5"/>
      <c r="CS235" s="5"/>
      <c r="CT235" s="155"/>
      <c r="CU235" s="5"/>
      <c r="CV235" s="5"/>
      <c r="CW235" s="155"/>
      <c r="CX235" s="5"/>
      <c r="CY235" s="5"/>
      <c r="CZ235" s="155"/>
      <c r="DA235" s="5"/>
      <c r="DB235" s="5"/>
      <c r="DC235" s="5"/>
      <c r="DD235" s="5"/>
      <c r="DE235" s="5"/>
      <c r="DF235" s="5"/>
      <c r="DG235" s="5"/>
      <c r="DH235" s="5"/>
      <c r="DI235" s="155"/>
      <c r="DJ235" s="5"/>
      <c r="DK235" s="5"/>
      <c r="DL235" s="155"/>
      <c r="DM235" s="5"/>
      <c r="DN235" s="5"/>
      <c r="DO235" s="155"/>
      <c r="DP235" s="5"/>
      <c r="DQ235" s="5"/>
      <c r="DR235" s="5"/>
      <c r="DS235" s="5"/>
      <c r="DT235" s="5"/>
      <c r="DU235" s="155"/>
      <c r="DV235" s="5"/>
      <c r="DW235" s="5"/>
      <c r="DX235" s="5"/>
      <c r="DY235" s="5"/>
      <c r="DZ235" s="5"/>
      <c r="EA235" s="5"/>
      <c r="EB235" s="10"/>
      <c r="EC235" s="5"/>
      <c r="ED235" s="155"/>
      <c r="EE235" s="5"/>
      <c r="EF235" s="5"/>
      <c r="EG235" s="15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155"/>
      <c r="EW235" s="5"/>
      <c r="EX235" s="5"/>
      <c r="EY235" s="5"/>
      <c r="EZ235" s="5"/>
      <c r="FA235" s="5"/>
      <c r="FB235" s="155"/>
      <c r="FC235" s="5"/>
      <c r="FD235" s="5"/>
      <c r="FE235" s="5"/>
      <c r="FF235" s="5"/>
      <c r="FG235" s="5"/>
      <c r="FH235" s="155"/>
      <c r="FI235" s="5"/>
      <c r="FJ235" s="5"/>
      <c r="FK235" s="155"/>
      <c r="FL235" s="5"/>
      <c r="FM235" s="5"/>
      <c r="FN235" s="155"/>
      <c r="FO235" s="5"/>
      <c r="FP235" s="5"/>
      <c r="FQ235" s="155"/>
      <c r="FR235" s="5"/>
      <c r="FS235" s="5"/>
      <c r="FT235" s="155"/>
      <c r="FU235" s="5"/>
      <c r="FV235" s="5"/>
      <c r="FW235" s="5"/>
      <c r="FX235" s="5"/>
      <c r="FY235" s="5"/>
      <c r="FZ235" s="5"/>
      <c r="GA235" s="45"/>
      <c r="GB235" s="5"/>
    </row>
    <row r="236" spans="1:184" ht="21" customHeight="1">
      <c r="A236" s="15">
        <v>205</v>
      </c>
      <c r="B236" s="206" t="s">
        <v>418</v>
      </c>
      <c r="C236" s="57" t="s">
        <v>419</v>
      </c>
      <c r="D236" s="301" t="s">
        <v>67</v>
      </c>
      <c r="E236" s="42">
        <v>2086.5</v>
      </c>
      <c r="F236" s="5"/>
      <c r="G236" s="5"/>
      <c r="H236" s="266">
        <f t="shared" si="31"/>
        <v>0</v>
      </c>
      <c r="I236" s="64">
        <f t="shared" si="24"/>
        <v>0</v>
      </c>
      <c r="J236" s="8">
        <f t="shared" si="25"/>
        <v>30</v>
      </c>
      <c r="K236" s="262">
        <f t="shared" si="26"/>
        <v>30</v>
      </c>
      <c r="L236" s="318">
        <f t="shared" si="27"/>
        <v>1</v>
      </c>
      <c r="M236" s="8">
        <f t="shared" si="28"/>
        <v>1.3</v>
      </c>
      <c r="N236" s="187"/>
      <c r="O236" s="8">
        <f t="shared" si="29"/>
        <v>0</v>
      </c>
      <c r="P236" s="14"/>
      <c r="Q236" s="14"/>
      <c r="R236" s="290"/>
      <c r="S236" s="14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155"/>
      <c r="BB236" s="5"/>
      <c r="BC236" s="5"/>
      <c r="BD236" s="5"/>
      <c r="BE236" s="5"/>
      <c r="BF236" s="5"/>
      <c r="BG236" s="5"/>
      <c r="BH236" s="5"/>
      <c r="BI236" s="5"/>
      <c r="BJ236" s="155"/>
      <c r="BK236" s="5"/>
      <c r="BL236" s="5"/>
      <c r="BM236" s="5"/>
      <c r="BN236" s="5"/>
      <c r="BO236" s="5"/>
      <c r="BP236" s="155"/>
      <c r="BQ236" s="5"/>
      <c r="BR236" s="5"/>
      <c r="BS236" s="5"/>
      <c r="BT236" s="5"/>
      <c r="BU236" s="5"/>
      <c r="BV236" s="5"/>
      <c r="BW236" s="5"/>
      <c r="BX236" s="5"/>
      <c r="BY236" s="155"/>
      <c r="BZ236" s="5"/>
      <c r="CA236" s="5"/>
      <c r="CB236" s="155"/>
      <c r="CC236" s="5"/>
      <c r="CD236" s="5"/>
      <c r="CE236" s="15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155"/>
      <c r="CR236" s="5"/>
      <c r="CS236" s="5"/>
      <c r="CT236" s="155"/>
      <c r="CU236" s="5"/>
      <c r="CV236" s="5"/>
      <c r="CW236" s="155">
        <v>30</v>
      </c>
      <c r="CX236" s="5">
        <v>1</v>
      </c>
      <c r="CY236" s="5"/>
      <c r="CZ236" s="155"/>
      <c r="DA236" s="5"/>
      <c r="DB236" s="5"/>
      <c r="DC236" s="5"/>
      <c r="DD236" s="5"/>
      <c r="DE236" s="5"/>
      <c r="DF236" s="5"/>
      <c r="DG236" s="5"/>
      <c r="DH236" s="5"/>
      <c r="DI236" s="155"/>
      <c r="DJ236" s="5"/>
      <c r="DK236" s="5"/>
      <c r="DL236" s="155"/>
      <c r="DM236" s="5"/>
      <c r="DN236" s="5"/>
      <c r="DO236" s="155"/>
      <c r="DP236" s="5"/>
      <c r="DQ236" s="5"/>
      <c r="DR236" s="5"/>
      <c r="DS236" s="5"/>
      <c r="DT236" s="5"/>
      <c r="DU236" s="155"/>
      <c r="DV236" s="5"/>
      <c r="DW236" s="5"/>
      <c r="DX236" s="5"/>
      <c r="DY236" s="5"/>
      <c r="DZ236" s="5"/>
      <c r="EA236" s="5"/>
      <c r="EB236" s="10"/>
      <c r="EC236" s="5"/>
      <c r="ED236" s="155"/>
      <c r="EE236" s="5"/>
      <c r="EF236" s="5"/>
      <c r="EG236" s="15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155"/>
      <c r="EW236" s="5"/>
      <c r="EX236" s="5"/>
      <c r="EY236" s="5"/>
      <c r="EZ236" s="5"/>
      <c r="FA236" s="5"/>
      <c r="FB236" s="155"/>
      <c r="FC236" s="5"/>
      <c r="FD236" s="5"/>
      <c r="FE236" s="5"/>
      <c r="FF236" s="5"/>
      <c r="FG236" s="5"/>
      <c r="FH236" s="155"/>
      <c r="FI236" s="5"/>
      <c r="FJ236" s="5"/>
      <c r="FK236" s="155"/>
      <c r="FL236" s="5"/>
      <c r="FM236" s="5"/>
      <c r="FN236" s="155"/>
      <c r="FO236" s="5"/>
      <c r="FP236" s="5"/>
      <c r="FQ236" s="155"/>
      <c r="FR236" s="5"/>
      <c r="FS236" s="5"/>
      <c r="FT236" s="155"/>
      <c r="FU236" s="5"/>
      <c r="FV236" s="5"/>
      <c r="FW236" s="5"/>
      <c r="FX236" s="5"/>
      <c r="FY236" s="5"/>
      <c r="FZ236" s="5"/>
      <c r="GA236" s="45"/>
      <c r="GB236" s="5"/>
    </row>
    <row r="237" spans="1:184" ht="21" customHeight="1">
      <c r="A237" s="15">
        <v>206</v>
      </c>
      <c r="B237" s="206" t="s">
        <v>420</v>
      </c>
      <c r="C237" s="57" t="s">
        <v>421</v>
      </c>
      <c r="D237" s="301" t="s">
        <v>116</v>
      </c>
      <c r="E237" s="42">
        <v>270</v>
      </c>
      <c r="F237" s="5">
        <v>13</v>
      </c>
      <c r="G237" s="5"/>
      <c r="H237" s="266">
        <f t="shared" si="31"/>
        <v>13</v>
      </c>
      <c r="I237" s="64">
        <f t="shared" si="24"/>
        <v>0</v>
      </c>
      <c r="J237" s="8">
        <f t="shared" si="25"/>
        <v>4</v>
      </c>
      <c r="K237" s="262">
        <f t="shared" si="26"/>
        <v>4</v>
      </c>
      <c r="L237" s="318">
        <f t="shared" si="27"/>
        <v>15</v>
      </c>
      <c r="M237" s="8">
        <f t="shared" si="28"/>
        <v>19.5</v>
      </c>
      <c r="N237" s="187"/>
      <c r="O237" s="8">
        <f t="shared" si="29"/>
        <v>0</v>
      </c>
      <c r="P237" s="14"/>
      <c r="Q237" s="14"/>
      <c r="R237" s="290"/>
      <c r="S237" s="14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155"/>
      <c r="BB237" s="5"/>
      <c r="BC237" s="5"/>
      <c r="BD237" s="5"/>
      <c r="BE237" s="5"/>
      <c r="BF237" s="5"/>
      <c r="BG237" s="5"/>
      <c r="BH237" s="5"/>
      <c r="BI237" s="5"/>
      <c r="BJ237" s="155"/>
      <c r="BK237" s="5"/>
      <c r="BL237" s="5"/>
      <c r="BM237" s="5"/>
      <c r="BN237" s="5"/>
      <c r="BO237" s="5"/>
      <c r="BP237" s="155"/>
      <c r="BQ237" s="5"/>
      <c r="BR237" s="5"/>
      <c r="BS237" s="5"/>
      <c r="BT237" s="5"/>
      <c r="BU237" s="5"/>
      <c r="BV237" s="5"/>
      <c r="BW237" s="5"/>
      <c r="BX237" s="5"/>
      <c r="BY237" s="155"/>
      <c r="BZ237" s="5"/>
      <c r="CA237" s="5"/>
      <c r="CB237" s="155"/>
      <c r="CC237" s="5"/>
      <c r="CD237" s="5"/>
      <c r="CE237" s="15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155"/>
      <c r="CR237" s="5"/>
      <c r="CS237" s="5"/>
      <c r="CT237" s="155"/>
      <c r="CU237" s="5"/>
      <c r="CV237" s="5"/>
      <c r="CW237" s="155"/>
      <c r="CX237" s="5"/>
      <c r="CY237" s="5"/>
      <c r="CZ237" s="155"/>
      <c r="DA237" s="5"/>
      <c r="DB237" s="5"/>
      <c r="DC237" s="5"/>
      <c r="DD237" s="5"/>
      <c r="DE237" s="5"/>
      <c r="DF237" s="5"/>
      <c r="DG237" s="5"/>
      <c r="DH237" s="5"/>
      <c r="DI237" s="155"/>
      <c r="DJ237" s="5"/>
      <c r="DK237" s="5"/>
      <c r="DL237" s="155"/>
      <c r="DM237" s="5"/>
      <c r="DN237" s="5"/>
      <c r="DO237" s="155"/>
      <c r="DP237" s="5"/>
      <c r="DQ237" s="5"/>
      <c r="DR237" s="5"/>
      <c r="DS237" s="5"/>
      <c r="DT237" s="5"/>
      <c r="DU237" s="155"/>
      <c r="DV237" s="5"/>
      <c r="DW237" s="5"/>
      <c r="DX237" s="5"/>
      <c r="DY237" s="5"/>
      <c r="DZ237" s="5"/>
      <c r="EA237" s="5"/>
      <c r="EB237" s="10"/>
      <c r="EC237" s="5"/>
      <c r="ED237" s="155"/>
      <c r="EE237" s="5"/>
      <c r="EF237" s="5"/>
      <c r="EG237" s="15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155"/>
      <c r="EW237" s="5"/>
      <c r="EX237" s="5"/>
      <c r="EY237" s="5"/>
      <c r="EZ237" s="5"/>
      <c r="FA237" s="5"/>
      <c r="FB237" s="155"/>
      <c r="FC237" s="5"/>
      <c r="FD237" s="5"/>
      <c r="FE237" s="5"/>
      <c r="FF237" s="5"/>
      <c r="FG237" s="5"/>
      <c r="FH237" s="155"/>
      <c r="FI237" s="5"/>
      <c r="FJ237" s="5"/>
      <c r="FK237" s="155"/>
      <c r="FL237" s="5"/>
      <c r="FM237" s="5"/>
      <c r="FN237" s="155">
        <v>4</v>
      </c>
      <c r="FO237" s="5">
        <v>15</v>
      </c>
      <c r="FP237" s="5"/>
      <c r="FQ237" s="155"/>
      <c r="FR237" s="5"/>
      <c r="FS237" s="5"/>
      <c r="FT237" s="155"/>
      <c r="FU237" s="5"/>
      <c r="FV237" s="5"/>
      <c r="FW237" s="5"/>
      <c r="FX237" s="5"/>
      <c r="FY237" s="5"/>
      <c r="FZ237" s="5"/>
      <c r="GA237" s="45"/>
      <c r="GB237" s="5"/>
    </row>
    <row r="238" spans="1:184" ht="21" customHeight="1">
      <c r="A238" s="15">
        <v>207</v>
      </c>
      <c r="B238" s="206" t="s">
        <v>422</v>
      </c>
      <c r="C238" s="57" t="s">
        <v>423</v>
      </c>
      <c r="D238" s="301" t="s">
        <v>85</v>
      </c>
      <c r="E238" s="42">
        <v>8078.5</v>
      </c>
      <c r="F238" s="5">
        <v>69</v>
      </c>
      <c r="G238" s="5"/>
      <c r="H238" s="266">
        <f t="shared" si="31"/>
        <v>69</v>
      </c>
      <c r="I238" s="64">
        <f t="shared" si="24"/>
        <v>0</v>
      </c>
      <c r="J238" s="8">
        <f t="shared" si="25"/>
        <v>11.3</v>
      </c>
      <c r="K238" s="262">
        <f t="shared" si="26"/>
        <v>11.3</v>
      </c>
      <c r="L238" s="318">
        <f t="shared" si="27"/>
        <v>58</v>
      </c>
      <c r="M238" s="8">
        <f t="shared" si="28"/>
        <v>75.4</v>
      </c>
      <c r="N238" s="187"/>
      <c r="O238" s="8">
        <f t="shared" si="29"/>
        <v>0</v>
      </c>
      <c r="P238" s="73"/>
      <c r="Q238" s="73"/>
      <c r="R238" s="293">
        <v>1</v>
      </c>
      <c r="S238" s="14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155"/>
      <c r="BB238" s="5"/>
      <c r="BC238" s="5"/>
      <c r="BD238" s="5"/>
      <c r="BE238" s="5"/>
      <c r="BF238" s="5"/>
      <c r="BG238" s="5"/>
      <c r="BH238" s="5"/>
      <c r="BI238" s="5"/>
      <c r="BJ238" s="155"/>
      <c r="BK238" s="5"/>
      <c r="BL238" s="5"/>
      <c r="BM238" s="5"/>
      <c r="BN238" s="5"/>
      <c r="BO238" s="5"/>
      <c r="BP238" s="155"/>
      <c r="BQ238" s="5"/>
      <c r="BR238" s="5"/>
      <c r="BS238" s="5"/>
      <c r="BT238" s="5"/>
      <c r="BU238" s="5"/>
      <c r="BV238" s="5"/>
      <c r="BW238" s="5"/>
      <c r="BX238" s="5"/>
      <c r="BY238" s="155"/>
      <c r="BZ238" s="5"/>
      <c r="CA238" s="5"/>
      <c r="CB238" s="155"/>
      <c r="CC238" s="5"/>
      <c r="CD238" s="5"/>
      <c r="CE238" s="155">
        <v>8.3</v>
      </c>
      <c r="CF238" s="5">
        <v>50</v>
      </c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155"/>
      <c r="CR238" s="5"/>
      <c r="CS238" s="5"/>
      <c r="CT238" s="155"/>
      <c r="CU238" s="5"/>
      <c r="CV238" s="5"/>
      <c r="CW238" s="155"/>
      <c r="CX238" s="5">
        <v>1</v>
      </c>
      <c r="CY238" s="5"/>
      <c r="CZ238" s="155"/>
      <c r="DA238" s="5"/>
      <c r="DB238" s="5"/>
      <c r="DC238" s="5"/>
      <c r="DD238" s="5"/>
      <c r="DE238" s="5"/>
      <c r="DF238" s="5"/>
      <c r="DG238" s="5"/>
      <c r="DH238" s="5"/>
      <c r="DI238" s="155"/>
      <c r="DJ238" s="5"/>
      <c r="DK238" s="5"/>
      <c r="DL238" s="155"/>
      <c r="DM238" s="5"/>
      <c r="DN238" s="5"/>
      <c r="DO238" s="155"/>
      <c r="DP238" s="5"/>
      <c r="DQ238" s="5"/>
      <c r="DR238" s="5"/>
      <c r="DS238" s="5"/>
      <c r="DT238" s="5"/>
      <c r="DU238" s="155">
        <v>3</v>
      </c>
      <c r="DV238" s="5">
        <v>4</v>
      </c>
      <c r="DW238" s="5"/>
      <c r="DX238" s="5"/>
      <c r="DY238" s="5"/>
      <c r="DZ238" s="5"/>
      <c r="EA238" s="5"/>
      <c r="EB238" s="10"/>
      <c r="EC238" s="5"/>
      <c r="ED238" s="155"/>
      <c r="EE238" s="5"/>
      <c r="EF238" s="5"/>
      <c r="EG238" s="155"/>
      <c r="EH238" s="5">
        <v>2</v>
      </c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155"/>
      <c r="EW238" s="5"/>
      <c r="EX238" s="5"/>
      <c r="EY238" s="5"/>
      <c r="EZ238" s="5"/>
      <c r="FA238" s="5"/>
      <c r="FB238" s="155"/>
      <c r="FC238" s="5"/>
      <c r="FD238" s="5"/>
      <c r="FE238" s="5"/>
      <c r="FF238" s="5"/>
      <c r="FG238" s="5"/>
      <c r="FH238" s="155"/>
      <c r="FI238" s="5"/>
      <c r="FJ238" s="5"/>
      <c r="FK238" s="155"/>
      <c r="FL238" s="5"/>
      <c r="FM238" s="5"/>
      <c r="FN238" s="155"/>
      <c r="FO238" s="5"/>
      <c r="FP238" s="5"/>
      <c r="FQ238" s="155"/>
      <c r="FR238" s="5"/>
      <c r="FS238" s="5"/>
      <c r="FT238" s="155"/>
      <c r="FU238" s="5"/>
      <c r="FV238" s="5"/>
      <c r="FW238" s="5"/>
      <c r="FX238" s="5"/>
      <c r="FY238" s="5"/>
      <c r="FZ238" s="5"/>
      <c r="GA238" s="45"/>
      <c r="GB238" s="5"/>
    </row>
    <row r="239" spans="1:184" ht="21" customHeight="1">
      <c r="A239" s="15">
        <v>208</v>
      </c>
      <c r="B239" s="206" t="s">
        <v>424</v>
      </c>
      <c r="C239" s="85" t="s">
        <v>1816</v>
      </c>
      <c r="D239" s="301" t="s">
        <v>143</v>
      </c>
      <c r="E239" s="42">
        <v>3.638</v>
      </c>
      <c r="F239" s="5"/>
      <c r="G239" s="5"/>
      <c r="H239" s="266">
        <f t="shared" si="31"/>
        <v>0</v>
      </c>
      <c r="I239" s="64">
        <f t="shared" si="24"/>
        <v>0</v>
      </c>
      <c r="J239" s="8">
        <f t="shared" si="25"/>
        <v>1002</v>
      </c>
      <c r="K239" s="262">
        <f t="shared" si="26"/>
        <v>1002</v>
      </c>
      <c r="L239" s="318">
        <f t="shared" si="27"/>
        <v>2</v>
      </c>
      <c r="M239" s="8">
        <f t="shared" si="28"/>
        <v>2.6</v>
      </c>
      <c r="N239" s="187"/>
      <c r="O239" s="8">
        <f t="shared" si="29"/>
        <v>0</v>
      </c>
      <c r="P239" s="14"/>
      <c r="Q239" s="14"/>
      <c r="R239" s="290"/>
      <c r="S239" s="14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155"/>
      <c r="BB239" s="5"/>
      <c r="BC239" s="5"/>
      <c r="BD239" s="5"/>
      <c r="BE239" s="5"/>
      <c r="BF239" s="5"/>
      <c r="BG239" s="5"/>
      <c r="BH239" s="5"/>
      <c r="BI239" s="5"/>
      <c r="BJ239" s="155"/>
      <c r="BK239" s="5"/>
      <c r="BL239" s="5"/>
      <c r="BM239" s="5"/>
      <c r="BN239" s="5"/>
      <c r="BO239" s="5"/>
      <c r="BP239" s="155"/>
      <c r="BQ239" s="5"/>
      <c r="BR239" s="5"/>
      <c r="BS239" s="5"/>
      <c r="BT239" s="5"/>
      <c r="BU239" s="5"/>
      <c r="BV239" s="5"/>
      <c r="BW239" s="5"/>
      <c r="BX239" s="5"/>
      <c r="BY239" s="155"/>
      <c r="BZ239" s="5"/>
      <c r="CA239" s="5"/>
      <c r="CB239" s="155"/>
      <c r="CC239" s="5"/>
      <c r="CD239" s="5"/>
      <c r="CE239" s="15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155"/>
      <c r="CR239" s="5"/>
      <c r="CS239" s="5"/>
      <c r="CT239" s="155"/>
      <c r="CU239" s="5"/>
      <c r="CV239" s="5"/>
      <c r="CW239" s="155"/>
      <c r="CX239" s="5"/>
      <c r="CY239" s="5"/>
      <c r="CZ239" s="155"/>
      <c r="DA239" s="5"/>
      <c r="DB239" s="5"/>
      <c r="DC239" s="5"/>
      <c r="DD239" s="5"/>
      <c r="DE239" s="5"/>
      <c r="DF239" s="5"/>
      <c r="DG239" s="5"/>
      <c r="DH239" s="5"/>
      <c r="DI239" s="155"/>
      <c r="DJ239" s="5"/>
      <c r="DK239" s="5"/>
      <c r="DL239" s="155"/>
      <c r="DM239" s="5"/>
      <c r="DN239" s="5"/>
      <c r="DO239" s="155"/>
      <c r="DP239" s="5"/>
      <c r="DQ239" s="5"/>
      <c r="DR239" s="5"/>
      <c r="DS239" s="5"/>
      <c r="DT239" s="5"/>
      <c r="DU239" s="155">
        <v>1000</v>
      </c>
      <c r="DV239" s="5"/>
      <c r="DW239" s="5"/>
      <c r="DX239" s="5"/>
      <c r="DY239" s="5"/>
      <c r="DZ239" s="5"/>
      <c r="EA239" s="5"/>
      <c r="EB239" s="10"/>
      <c r="EC239" s="5"/>
      <c r="ED239" s="155"/>
      <c r="EE239" s="5"/>
      <c r="EF239" s="5"/>
      <c r="EG239" s="155">
        <v>2</v>
      </c>
      <c r="EH239" s="5">
        <v>2</v>
      </c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155"/>
      <c r="EW239" s="5"/>
      <c r="EX239" s="5"/>
      <c r="EY239" s="5"/>
      <c r="EZ239" s="5"/>
      <c r="FA239" s="5"/>
      <c r="FB239" s="155"/>
      <c r="FC239" s="5"/>
      <c r="FD239" s="5"/>
      <c r="FE239" s="5"/>
      <c r="FF239" s="5"/>
      <c r="FG239" s="5"/>
      <c r="FH239" s="155"/>
      <c r="FI239" s="5"/>
      <c r="FJ239" s="5"/>
      <c r="FK239" s="155"/>
      <c r="FL239" s="5"/>
      <c r="FM239" s="5"/>
      <c r="FN239" s="155"/>
      <c r="FO239" s="5"/>
      <c r="FP239" s="5"/>
      <c r="FQ239" s="155"/>
      <c r="FR239" s="5"/>
      <c r="FS239" s="5"/>
      <c r="FT239" s="155"/>
      <c r="FU239" s="5"/>
      <c r="FV239" s="5"/>
      <c r="FW239" s="5"/>
      <c r="FX239" s="5"/>
      <c r="FY239" s="5"/>
      <c r="FZ239" s="5"/>
      <c r="GA239" s="45"/>
      <c r="GB239" s="5"/>
    </row>
    <row r="240" spans="1:184" ht="21" customHeight="1">
      <c r="A240" s="322">
        <v>209</v>
      </c>
      <c r="B240" s="204" t="s">
        <v>425</v>
      </c>
      <c r="C240" s="57" t="s">
        <v>426</v>
      </c>
      <c r="D240" s="301" t="s">
        <v>85</v>
      </c>
      <c r="E240" s="42">
        <v>29.5</v>
      </c>
      <c r="F240" s="5"/>
      <c r="G240" s="5"/>
      <c r="H240" s="266">
        <f t="shared" si="31"/>
        <v>0</v>
      </c>
      <c r="I240" s="64">
        <f t="shared" si="24"/>
        <v>0</v>
      </c>
      <c r="J240" s="8">
        <f t="shared" si="25"/>
        <v>0</v>
      </c>
      <c r="K240" s="262">
        <f t="shared" si="26"/>
        <v>0</v>
      </c>
      <c r="L240" s="318">
        <f t="shared" si="27"/>
        <v>6000</v>
      </c>
      <c r="M240" s="8">
        <f t="shared" si="28"/>
        <v>7800</v>
      </c>
      <c r="N240" s="187">
        <f t="shared" si="30"/>
        <v>6000</v>
      </c>
      <c r="O240" s="8">
        <f t="shared" si="29"/>
        <v>177000</v>
      </c>
      <c r="P240" s="14"/>
      <c r="Q240" s="14"/>
      <c r="R240" s="290"/>
      <c r="S240" s="14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155"/>
      <c r="BB240" s="5">
        <v>6000</v>
      </c>
      <c r="BC240" s="5"/>
      <c r="BD240" s="5"/>
      <c r="BE240" s="5"/>
      <c r="BF240" s="5"/>
      <c r="BG240" s="5"/>
      <c r="BH240" s="5"/>
      <c r="BI240" s="5"/>
      <c r="BJ240" s="155"/>
      <c r="BK240" s="5"/>
      <c r="BL240" s="5"/>
      <c r="BM240" s="5"/>
      <c r="BN240" s="5"/>
      <c r="BO240" s="5"/>
      <c r="BP240" s="155"/>
      <c r="BQ240" s="5"/>
      <c r="BR240" s="5"/>
      <c r="BS240" s="5"/>
      <c r="BT240" s="5"/>
      <c r="BU240" s="5"/>
      <c r="BV240" s="5"/>
      <c r="BW240" s="5"/>
      <c r="BX240" s="5"/>
      <c r="BY240" s="155"/>
      <c r="BZ240" s="5"/>
      <c r="CA240" s="5"/>
      <c r="CB240" s="155"/>
      <c r="CC240" s="5"/>
      <c r="CD240" s="5"/>
      <c r="CE240" s="15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155"/>
      <c r="CR240" s="5"/>
      <c r="CS240" s="5"/>
      <c r="CT240" s="155"/>
      <c r="CU240" s="5"/>
      <c r="CV240" s="5"/>
      <c r="CW240" s="155"/>
      <c r="CX240" s="5"/>
      <c r="CY240" s="5"/>
      <c r="CZ240" s="155"/>
      <c r="DA240" s="5"/>
      <c r="DB240" s="5"/>
      <c r="DC240" s="5"/>
      <c r="DD240" s="5"/>
      <c r="DE240" s="5"/>
      <c r="DF240" s="5"/>
      <c r="DG240" s="5"/>
      <c r="DH240" s="5"/>
      <c r="DI240" s="155"/>
      <c r="DJ240" s="5"/>
      <c r="DK240" s="5"/>
      <c r="DL240" s="155"/>
      <c r="DM240" s="5"/>
      <c r="DN240" s="5"/>
      <c r="DO240" s="155"/>
      <c r="DP240" s="5"/>
      <c r="DQ240" s="5"/>
      <c r="DR240" s="5"/>
      <c r="DS240" s="5"/>
      <c r="DT240" s="5"/>
      <c r="DU240" s="155"/>
      <c r="DV240" s="5"/>
      <c r="DW240" s="5"/>
      <c r="DX240" s="5"/>
      <c r="DY240" s="5"/>
      <c r="DZ240" s="5"/>
      <c r="EA240" s="5"/>
      <c r="EB240" s="10"/>
      <c r="EC240" s="5"/>
      <c r="ED240" s="155"/>
      <c r="EE240" s="5"/>
      <c r="EF240" s="5"/>
      <c r="EG240" s="15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155"/>
      <c r="EW240" s="5"/>
      <c r="EX240" s="5"/>
      <c r="EY240" s="5"/>
      <c r="EZ240" s="5"/>
      <c r="FA240" s="5"/>
      <c r="FB240" s="155"/>
      <c r="FC240" s="5"/>
      <c r="FD240" s="5"/>
      <c r="FE240" s="5"/>
      <c r="FF240" s="5"/>
      <c r="FG240" s="5"/>
      <c r="FH240" s="155"/>
      <c r="FI240" s="5"/>
      <c r="FJ240" s="5"/>
      <c r="FK240" s="155"/>
      <c r="FL240" s="5"/>
      <c r="FM240" s="5"/>
      <c r="FN240" s="155"/>
      <c r="FO240" s="5"/>
      <c r="FP240" s="5"/>
      <c r="FQ240" s="155"/>
      <c r="FR240" s="5"/>
      <c r="FS240" s="5"/>
      <c r="FT240" s="155"/>
      <c r="FU240" s="5"/>
      <c r="FV240" s="5"/>
      <c r="FW240" s="5"/>
      <c r="FX240" s="5"/>
      <c r="FY240" s="5"/>
      <c r="FZ240" s="5"/>
      <c r="GA240" s="45"/>
      <c r="GB240" s="5"/>
    </row>
    <row r="241" spans="1:184" ht="21" customHeight="1">
      <c r="A241" s="15">
        <v>210</v>
      </c>
      <c r="B241" s="204" t="s">
        <v>1877</v>
      </c>
      <c r="C241" s="57" t="s">
        <v>427</v>
      </c>
      <c r="D241" s="301" t="s">
        <v>85</v>
      </c>
      <c r="E241" s="42">
        <v>287</v>
      </c>
      <c r="F241" s="5"/>
      <c r="G241" s="5"/>
      <c r="H241" s="266">
        <f t="shared" si="31"/>
        <v>0</v>
      </c>
      <c r="I241" s="64">
        <f t="shared" si="24"/>
        <v>0</v>
      </c>
      <c r="J241" s="8">
        <f t="shared" si="25"/>
        <v>30</v>
      </c>
      <c r="K241" s="262">
        <f t="shared" si="26"/>
        <v>30</v>
      </c>
      <c r="L241" s="318">
        <f t="shared" si="27"/>
        <v>25</v>
      </c>
      <c r="M241" s="8">
        <f t="shared" si="28"/>
        <v>32.5</v>
      </c>
      <c r="N241" s="187"/>
      <c r="O241" s="8">
        <f t="shared" si="29"/>
        <v>0</v>
      </c>
      <c r="P241" s="14"/>
      <c r="Q241" s="14"/>
      <c r="R241" s="290"/>
      <c r="S241" s="14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155">
        <v>30</v>
      </c>
      <c r="BB241" s="5">
        <v>25</v>
      </c>
      <c r="BC241" s="5"/>
      <c r="BD241" s="5"/>
      <c r="BE241" s="5"/>
      <c r="BF241" s="5"/>
      <c r="BG241" s="5"/>
      <c r="BH241" s="5"/>
      <c r="BI241" s="5"/>
      <c r="BJ241" s="155"/>
      <c r="BK241" s="5"/>
      <c r="BL241" s="5"/>
      <c r="BM241" s="5"/>
      <c r="BN241" s="5"/>
      <c r="BO241" s="5"/>
      <c r="BP241" s="155"/>
      <c r="BQ241" s="5"/>
      <c r="BR241" s="5"/>
      <c r="BS241" s="5"/>
      <c r="BT241" s="5"/>
      <c r="BU241" s="5"/>
      <c r="BV241" s="5"/>
      <c r="BW241" s="5"/>
      <c r="BX241" s="5"/>
      <c r="BY241" s="155"/>
      <c r="BZ241" s="5"/>
      <c r="CA241" s="5"/>
      <c r="CB241" s="155"/>
      <c r="CC241" s="5"/>
      <c r="CD241" s="5"/>
      <c r="CE241" s="15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155"/>
      <c r="CR241" s="5"/>
      <c r="CS241" s="5"/>
      <c r="CT241" s="155"/>
      <c r="CU241" s="5"/>
      <c r="CV241" s="5"/>
      <c r="CW241" s="155"/>
      <c r="CX241" s="5"/>
      <c r="CY241" s="5"/>
      <c r="CZ241" s="155"/>
      <c r="DA241" s="5"/>
      <c r="DB241" s="5"/>
      <c r="DC241" s="5"/>
      <c r="DD241" s="5"/>
      <c r="DE241" s="5"/>
      <c r="DF241" s="5"/>
      <c r="DG241" s="5"/>
      <c r="DH241" s="5"/>
      <c r="DI241" s="155"/>
      <c r="DJ241" s="5"/>
      <c r="DK241" s="5"/>
      <c r="DL241" s="155"/>
      <c r="DM241" s="5"/>
      <c r="DN241" s="5"/>
      <c r="DO241" s="155"/>
      <c r="DP241" s="5"/>
      <c r="DQ241" s="5"/>
      <c r="DR241" s="5"/>
      <c r="DS241" s="5"/>
      <c r="DT241" s="5"/>
      <c r="DU241" s="155"/>
      <c r="DV241" s="5"/>
      <c r="DW241" s="5"/>
      <c r="DX241" s="5"/>
      <c r="DY241" s="5"/>
      <c r="DZ241" s="5"/>
      <c r="EA241" s="5"/>
      <c r="EB241" s="10"/>
      <c r="EC241" s="5"/>
      <c r="ED241" s="155"/>
      <c r="EE241" s="5"/>
      <c r="EF241" s="5"/>
      <c r="EG241" s="15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155"/>
      <c r="EW241" s="5"/>
      <c r="EX241" s="5"/>
      <c r="EY241" s="5"/>
      <c r="EZ241" s="5"/>
      <c r="FA241" s="5"/>
      <c r="FB241" s="155"/>
      <c r="FC241" s="5"/>
      <c r="FD241" s="5"/>
      <c r="FE241" s="5"/>
      <c r="FF241" s="5"/>
      <c r="FG241" s="5"/>
      <c r="FH241" s="155"/>
      <c r="FI241" s="5"/>
      <c r="FJ241" s="5"/>
      <c r="FK241" s="155"/>
      <c r="FL241" s="5"/>
      <c r="FM241" s="5"/>
      <c r="FN241" s="155"/>
      <c r="FO241" s="5"/>
      <c r="FP241" s="5"/>
      <c r="FQ241" s="155"/>
      <c r="FR241" s="5"/>
      <c r="FS241" s="5"/>
      <c r="FT241" s="155"/>
      <c r="FU241" s="5"/>
      <c r="FV241" s="5"/>
      <c r="FW241" s="5"/>
      <c r="FX241" s="5"/>
      <c r="FY241" s="5"/>
      <c r="FZ241" s="5"/>
      <c r="GA241" s="45"/>
      <c r="GB241" s="5"/>
    </row>
    <row r="242" spans="1:184" ht="21" customHeight="1">
      <c r="A242" s="15"/>
      <c r="B242" s="204" t="s">
        <v>1834</v>
      </c>
      <c r="C242" s="57" t="s">
        <v>1813</v>
      </c>
      <c r="D242" s="301" t="s">
        <v>85</v>
      </c>
      <c r="E242" s="42">
        <v>56.71</v>
      </c>
      <c r="F242" s="5"/>
      <c r="G242" s="5"/>
      <c r="H242" s="266">
        <f t="shared" si="31"/>
        <v>0</v>
      </c>
      <c r="I242" s="64">
        <f t="shared" si="24"/>
        <v>0</v>
      </c>
      <c r="J242" s="8">
        <f t="shared" si="25"/>
        <v>1000</v>
      </c>
      <c r="K242" s="262">
        <f t="shared" si="26"/>
        <v>1000</v>
      </c>
      <c r="L242" s="318">
        <f t="shared" si="27"/>
        <v>0</v>
      </c>
      <c r="M242" s="8">
        <f t="shared" si="28"/>
        <v>0</v>
      </c>
      <c r="N242" s="187"/>
      <c r="O242" s="8">
        <f t="shared" si="29"/>
        <v>0</v>
      </c>
      <c r="P242" s="14"/>
      <c r="Q242" s="14"/>
      <c r="R242" s="290"/>
      <c r="S242" s="14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155">
        <v>1000</v>
      </c>
      <c r="BB242" s="5"/>
      <c r="BC242" s="5"/>
      <c r="BD242" s="5"/>
      <c r="BE242" s="5"/>
      <c r="BF242" s="5"/>
      <c r="BG242" s="5"/>
      <c r="BH242" s="5"/>
      <c r="BI242" s="5"/>
      <c r="BJ242" s="155"/>
      <c r="BK242" s="5"/>
      <c r="BL242" s="5"/>
      <c r="BM242" s="5"/>
      <c r="BN242" s="5"/>
      <c r="BO242" s="5"/>
      <c r="BP242" s="155"/>
      <c r="BQ242" s="5"/>
      <c r="BR242" s="5"/>
      <c r="BS242" s="5"/>
      <c r="BT242" s="5"/>
      <c r="BU242" s="5"/>
      <c r="BV242" s="5"/>
      <c r="BW242" s="5"/>
      <c r="BX242" s="5"/>
      <c r="BY242" s="155"/>
      <c r="BZ242" s="5"/>
      <c r="CA242" s="5"/>
      <c r="CB242" s="155"/>
      <c r="CC242" s="5"/>
      <c r="CD242" s="5"/>
      <c r="CE242" s="15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155"/>
      <c r="CR242" s="5"/>
      <c r="CS242" s="5"/>
      <c r="CT242" s="155"/>
      <c r="CU242" s="5"/>
      <c r="CV242" s="5"/>
      <c r="CW242" s="155"/>
      <c r="CX242" s="5"/>
      <c r="CY242" s="5"/>
      <c r="CZ242" s="155"/>
      <c r="DA242" s="5"/>
      <c r="DB242" s="5"/>
      <c r="DC242" s="5"/>
      <c r="DD242" s="5"/>
      <c r="DE242" s="5"/>
      <c r="DF242" s="5"/>
      <c r="DG242" s="5"/>
      <c r="DH242" s="5"/>
      <c r="DI242" s="155"/>
      <c r="DJ242" s="5"/>
      <c r="DK242" s="5"/>
      <c r="DL242" s="155"/>
      <c r="DM242" s="5"/>
      <c r="DN242" s="5"/>
      <c r="DO242" s="155"/>
      <c r="DP242" s="5"/>
      <c r="DQ242" s="5"/>
      <c r="DR242" s="5"/>
      <c r="DS242" s="5"/>
      <c r="DT242" s="5"/>
      <c r="DU242" s="155"/>
      <c r="DV242" s="5"/>
      <c r="DW242" s="5"/>
      <c r="DX242" s="5"/>
      <c r="DY242" s="5"/>
      <c r="DZ242" s="5"/>
      <c r="EA242" s="5"/>
      <c r="EB242" s="10"/>
      <c r="EC242" s="5"/>
      <c r="ED242" s="155"/>
      <c r="EE242" s="5"/>
      <c r="EF242" s="5"/>
      <c r="EG242" s="15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155"/>
      <c r="EW242" s="5"/>
      <c r="EX242" s="5"/>
      <c r="EY242" s="5"/>
      <c r="EZ242" s="5"/>
      <c r="FA242" s="5"/>
      <c r="FB242" s="155"/>
      <c r="FC242" s="5"/>
      <c r="FD242" s="5"/>
      <c r="FE242" s="5"/>
      <c r="FF242" s="5"/>
      <c r="FG242" s="5"/>
      <c r="FH242" s="155"/>
      <c r="FI242" s="5"/>
      <c r="FJ242" s="5"/>
      <c r="FK242" s="155"/>
      <c r="FL242" s="5"/>
      <c r="FM242" s="5"/>
      <c r="FN242" s="155"/>
      <c r="FO242" s="5"/>
      <c r="FP242" s="5"/>
      <c r="FQ242" s="155"/>
      <c r="FR242" s="5"/>
      <c r="FS242" s="5"/>
      <c r="FT242" s="155"/>
      <c r="FU242" s="5"/>
      <c r="FV242" s="5"/>
      <c r="FW242" s="5"/>
      <c r="FX242" s="5"/>
      <c r="FY242" s="5"/>
      <c r="FZ242" s="5"/>
      <c r="GA242" s="45"/>
      <c r="GB242" s="5"/>
    </row>
    <row r="243" spans="1:184" ht="21" customHeight="1">
      <c r="A243" s="15">
        <v>211</v>
      </c>
      <c r="B243" s="56" t="s">
        <v>428</v>
      </c>
      <c r="C243" s="57" t="s">
        <v>429</v>
      </c>
      <c r="D243" s="301" t="s">
        <v>116</v>
      </c>
      <c r="E243" s="42">
        <v>59</v>
      </c>
      <c r="F243" s="5"/>
      <c r="G243" s="5"/>
      <c r="H243" s="266">
        <f t="shared" si="31"/>
        <v>0</v>
      </c>
      <c r="I243" s="64">
        <f t="shared" si="24"/>
        <v>0</v>
      </c>
      <c r="J243" s="8">
        <f t="shared" si="25"/>
        <v>0</v>
      </c>
      <c r="K243" s="262">
        <f t="shared" si="26"/>
        <v>0</v>
      </c>
      <c r="L243" s="318">
        <f t="shared" si="27"/>
        <v>0</v>
      </c>
      <c r="M243" s="8">
        <f t="shared" si="28"/>
        <v>0</v>
      </c>
      <c r="N243" s="187">
        <f t="shared" si="30"/>
        <v>0</v>
      </c>
      <c r="O243" s="8">
        <f t="shared" si="29"/>
        <v>0</v>
      </c>
      <c r="P243" s="14"/>
      <c r="Q243" s="14"/>
      <c r="R243" s="290"/>
      <c r="S243" s="14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155"/>
      <c r="BB243" s="5"/>
      <c r="BC243" s="5"/>
      <c r="BD243" s="5"/>
      <c r="BE243" s="5"/>
      <c r="BF243" s="5"/>
      <c r="BG243" s="5"/>
      <c r="BH243" s="5"/>
      <c r="BI243" s="5"/>
      <c r="BJ243" s="155"/>
      <c r="BK243" s="5"/>
      <c r="BL243" s="5"/>
      <c r="BM243" s="5"/>
      <c r="BN243" s="5"/>
      <c r="BO243" s="5"/>
      <c r="BP243" s="155"/>
      <c r="BQ243" s="5"/>
      <c r="BR243" s="5"/>
      <c r="BS243" s="5"/>
      <c r="BT243" s="5"/>
      <c r="BU243" s="5"/>
      <c r="BV243" s="5"/>
      <c r="BW243" s="5"/>
      <c r="BX243" s="5"/>
      <c r="BY243" s="155"/>
      <c r="BZ243" s="5"/>
      <c r="CA243" s="5"/>
      <c r="CB243" s="155"/>
      <c r="CC243" s="5"/>
      <c r="CD243" s="5"/>
      <c r="CE243" s="15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155"/>
      <c r="CR243" s="5"/>
      <c r="CS243" s="5"/>
      <c r="CT243" s="155"/>
      <c r="CU243" s="5"/>
      <c r="CV243" s="5"/>
      <c r="CW243" s="155"/>
      <c r="CX243" s="5"/>
      <c r="CY243" s="5"/>
      <c r="CZ243" s="155"/>
      <c r="DA243" s="5"/>
      <c r="DB243" s="5"/>
      <c r="DC243" s="5"/>
      <c r="DD243" s="5"/>
      <c r="DE243" s="5"/>
      <c r="DF243" s="5"/>
      <c r="DG243" s="5"/>
      <c r="DH243" s="5"/>
      <c r="DI243" s="155"/>
      <c r="DJ243" s="5"/>
      <c r="DK243" s="5"/>
      <c r="DL243" s="155"/>
      <c r="DM243" s="5"/>
      <c r="DN243" s="5"/>
      <c r="DO243" s="155"/>
      <c r="DP243" s="5"/>
      <c r="DQ243" s="5"/>
      <c r="DR243" s="5"/>
      <c r="DS243" s="5"/>
      <c r="DT243" s="5"/>
      <c r="DU243" s="155"/>
      <c r="DV243" s="5"/>
      <c r="DW243" s="5"/>
      <c r="DX243" s="5"/>
      <c r="DY243" s="5"/>
      <c r="DZ243" s="5"/>
      <c r="EA243" s="5"/>
      <c r="EB243" s="10"/>
      <c r="EC243" s="5"/>
      <c r="ED243" s="155"/>
      <c r="EE243" s="5"/>
      <c r="EF243" s="5"/>
      <c r="EG243" s="15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155"/>
      <c r="EW243" s="5"/>
      <c r="EX243" s="5"/>
      <c r="EY243" s="5"/>
      <c r="EZ243" s="5"/>
      <c r="FA243" s="5"/>
      <c r="FB243" s="155"/>
      <c r="FC243" s="5"/>
      <c r="FD243" s="5"/>
      <c r="FE243" s="5"/>
      <c r="FF243" s="5"/>
      <c r="FG243" s="5"/>
      <c r="FH243" s="155"/>
      <c r="FI243" s="5"/>
      <c r="FJ243" s="5"/>
      <c r="FK243" s="155"/>
      <c r="FL243" s="5"/>
      <c r="FM243" s="5"/>
      <c r="FN243" s="155"/>
      <c r="FO243" s="5"/>
      <c r="FP243" s="5"/>
      <c r="FQ243" s="155"/>
      <c r="FR243" s="5"/>
      <c r="FS243" s="5"/>
      <c r="FT243" s="155"/>
      <c r="FU243" s="5"/>
      <c r="FV243" s="5"/>
      <c r="FW243" s="5"/>
      <c r="FX243" s="5"/>
      <c r="FY243" s="5"/>
      <c r="FZ243" s="5"/>
      <c r="GA243" s="45"/>
      <c r="GB243" s="5"/>
    </row>
    <row r="244" spans="1:184" ht="21" customHeight="1">
      <c r="A244" s="15">
        <v>212</v>
      </c>
      <c r="B244" s="206" t="s">
        <v>430</v>
      </c>
      <c r="C244" s="57" t="s">
        <v>431</v>
      </c>
      <c r="D244" s="301" t="s">
        <v>432</v>
      </c>
      <c r="E244" s="42">
        <v>32.1</v>
      </c>
      <c r="F244" s="5"/>
      <c r="G244" s="5"/>
      <c r="H244" s="266">
        <f t="shared" si="31"/>
        <v>0</v>
      </c>
      <c r="I244" s="64">
        <f t="shared" si="24"/>
        <v>0</v>
      </c>
      <c r="J244" s="8">
        <f t="shared" si="25"/>
        <v>0</v>
      </c>
      <c r="K244" s="262">
        <f t="shared" si="26"/>
        <v>0</v>
      </c>
      <c r="L244" s="318">
        <f t="shared" si="27"/>
        <v>0</v>
      </c>
      <c r="M244" s="8">
        <f t="shared" si="28"/>
        <v>0</v>
      </c>
      <c r="N244" s="187">
        <f t="shared" si="30"/>
        <v>0</v>
      </c>
      <c r="O244" s="8">
        <f t="shared" si="29"/>
        <v>0</v>
      </c>
      <c r="P244" s="14"/>
      <c r="Q244" s="14"/>
      <c r="R244" s="290"/>
      <c r="S244" s="14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155"/>
      <c r="BB244" s="5"/>
      <c r="BC244" s="5"/>
      <c r="BD244" s="5"/>
      <c r="BE244" s="5"/>
      <c r="BF244" s="5"/>
      <c r="BG244" s="5"/>
      <c r="BH244" s="5"/>
      <c r="BI244" s="5"/>
      <c r="BJ244" s="155"/>
      <c r="BK244" s="5"/>
      <c r="BL244" s="5"/>
      <c r="BM244" s="5"/>
      <c r="BN244" s="5"/>
      <c r="BO244" s="5"/>
      <c r="BP244" s="155"/>
      <c r="BQ244" s="5"/>
      <c r="BR244" s="5"/>
      <c r="BS244" s="5"/>
      <c r="BT244" s="5"/>
      <c r="BU244" s="5"/>
      <c r="BV244" s="5"/>
      <c r="BW244" s="5"/>
      <c r="BX244" s="5"/>
      <c r="BY244" s="155"/>
      <c r="BZ244" s="5"/>
      <c r="CA244" s="5"/>
      <c r="CB244" s="155"/>
      <c r="CC244" s="5"/>
      <c r="CD244" s="5"/>
      <c r="CE244" s="15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155"/>
      <c r="CR244" s="5"/>
      <c r="CS244" s="5"/>
      <c r="CT244" s="155"/>
      <c r="CU244" s="5"/>
      <c r="CV244" s="5"/>
      <c r="CW244" s="155"/>
      <c r="CX244" s="5"/>
      <c r="CY244" s="5"/>
      <c r="CZ244" s="155"/>
      <c r="DA244" s="5"/>
      <c r="DB244" s="5"/>
      <c r="DC244" s="5"/>
      <c r="DD244" s="5"/>
      <c r="DE244" s="5"/>
      <c r="DF244" s="5"/>
      <c r="DG244" s="5"/>
      <c r="DH244" s="5"/>
      <c r="DI244" s="155"/>
      <c r="DJ244" s="5"/>
      <c r="DK244" s="5"/>
      <c r="DL244" s="155"/>
      <c r="DM244" s="5"/>
      <c r="DN244" s="5"/>
      <c r="DO244" s="155"/>
      <c r="DP244" s="5"/>
      <c r="DQ244" s="5"/>
      <c r="DR244" s="5"/>
      <c r="DS244" s="5"/>
      <c r="DT244" s="5"/>
      <c r="DU244" s="155"/>
      <c r="DV244" s="5"/>
      <c r="DW244" s="5"/>
      <c r="DX244" s="5"/>
      <c r="DY244" s="5"/>
      <c r="DZ244" s="5"/>
      <c r="EA244" s="5"/>
      <c r="EB244" s="10"/>
      <c r="EC244" s="5"/>
      <c r="ED244" s="155"/>
      <c r="EE244" s="5"/>
      <c r="EF244" s="5"/>
      <c r="EG244" s="15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155"/>
      <c r="EW244" s="5"/>
      <c r="EX244" s="5"/>
      <c r="EY244" s="5"/>
      <c r="EZ244" s="5"/>
      <c r="FA244" s="5"/>
      <c r="FB244" s="155"/>
      <c r="FC244" s="5"/>
      <c r="FD244" s="5"/>
      <c r="FE244" s="5"/>
      <c r="FF244" s="5"/>
      <c r="FG244" s="5"/>
      <c r="FH244" s="155"/>
      <c r="FI244" s="5"/>
      <c r="FJ244" s="5"/>
      <c r="FK244" s="155"/>
      <c r="FL244" s="5"/>
      <c r="FM244" s="5"/>
      <c r="FN244" s="155"/>
      <c r="FO244" s="5"/>
      <c r="FP244" s="5"/>
      <c r="FQ244" s="155"/>
      <c r="FR244" s="5"/>
      <c r="FS244" s="5"/>
      <c r="FT244" s="155"/>
      <c r="FU244" s="5"/>
      <c r="FV244" s="5"/>
      <c r="FW244" s="5"/>
      <c r="FX244" s="5"/>
      <c r="FY244" s="5"/>
      <c r="FZ244" s="5"/>
      <c r="GA244" s="45"/>
      <c r="GB244" s="5"/>
    </row>
    <row r="245" spans="1:184" ht="21" customHeight="1">
      <c r="A245" s="15">
        <v>213</v>
      </c>
      <c r="B245" s="206" t="s">
        <v>430</v>
      </c>
      <c r="C245" s="57" t="s">
        <v>433</v>
      </c>
      <c r="D245" s="301" t="s">
        <v>432</v>
      </c>
      <c r="E245" s="44">
        <v>1</v>
      </c>
      <c r="F245" s="5"/>
      <c r="G245" s="5"/>
      <c r="H245" s="266">
        <f t="shared" si="31"/>
        <v>0</v>
      </c>
      <c r="I245" s="64">
        <f t="shared" si="24"/>
        <v>0</v>
      </c>
      <c r="J245" s="8">
        <f t="shared" si="25"/>
        <v>0</v>
      </c>
      <c r="K245" s="262">
        <f t="shared" si="26"/>
        <v>0</v>
      </c>
      <c r="L245" s="318">
        <f t="shared" si="27"/>
        <v>12000</v>
      </c>
      <c r="M245" s="8">
        <f t="shared" si="28"/>
        <v>15600</v>
      </c>
      <c r="N245" s="187">
        <f t="shared" si="30"/>
        <v>12000</v>
      </c>
      <c r="O245" s="8">
        <f t="shared" si="29"/>
        <v>12000</v>
      </c>
      <c r="P245" s="14"/>
      <c r="Q245" s="14"/>
      <c r="R245" s="290"/>
      <c r="S245" s="14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155"/>
      <c r="BB245" s="5"/>
      <c r="BC245" s="5"/>
      <c r="BD245" s="5"/>
      <c r="BE245" s="5"/>
      <c r="BF245" s="5"/>
      <c r="BG245" s="5"/>
      <c r="BH245" s="5"/>
      <c r="BI245" s="5"/>
      <c r="BJ245" s="155"/>
      <c r="BK245" s="5"/>
      <c r="BL245" s="5"/>
      <c r="BM245" s="5"/>
      <c r="BN245" s="5"/>
      <c r="BO245" s="5"/>
      <c r="BP245" s="155"/>
      <c r="BQ245" s="5"/>
      <c r="BR245" s="5"/>
      <c r="BS245" s="5"/>
      <c r="BT245" s="5"/>
      <c r="BU245" s="5"/>
      <c r="BV245" s="5"/>
      <c r="BW245" s="5"/>
      <c r="BX245" s="5"/>
      <c r="BY245" s="155"/>
      <c r="BZ245" s="5"/>
      <c r="CA245" s="5"/>
      <c r="CB245" s="155"/>
      <c r="CC245" s="5"/>
      <c r="CD245" s="5"/>
      <c r="CE245" s="155"/>
      <c r="CF245" s="5">
        <v>12000</v>
      </c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155"/>
      <c r="CR245" s="5"/>
      <c r="CS245" s="5"/>
      <c r="CT245" s="155"/>
      <c r="CU245" s="5"/>
      <c r="CV245" s="5"/>
      <c r="CW245" s="155"/>
      <c r="CX245" s="5"/>
      <c r="CY245" s="5"/>
      <c r="CZ245" s="155"/>
      <c r="DA245" s="5"/>
      <c r="DB245" s="5"/>
      <c r="DC245" s="5"/>
      <c r="DD245" s="5"/>
      <c r="DE245" s="5"/>
      <c r="DF245" s="5"/>
      <c r="DG245" s="5"/>
      <c r="DH245" s="5"/>
      <c r="DI245" s="155"/>
      <c r="DJ245" s="5"/>
      <c r="DK245" s="5"/>
      <c r="DL245" s="155"/>
      <c r="DM245" s="5"/>
      <c r="DN245" s="5"/>
      <c r="DO245" s="155"/>
      <c r="DP245" s="5"/>
      <c r="DQ245" s="5"/>
      <c r="DR245" s="5"/>
      <c r="DS245" s="5"/>
      <c r="DT245" s="5"/>
      <c r="DU245" s="155"/>
      <c r="DV245" s="5"/>
      <c r="DW245" s="5"/>
      <c r="DX245" s="5"/>
      <c r="DY245" s="5"/>
      <c r="DZ245" s="5"/>
      <c r="EA245" s="5"/>
      <c r="EB245" s="10"/>
      <c r="EC245" s="5"/>
      <c r="ED245" s="155"/>
      <c r="EE245" s="5"/>
      <c r="EF245" s="5"/>
      <c r="EG245" s="15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155"/>
      <c r="EW245" s="5"/>
      <c r="EX245" s="5"/>
      <c r="EY245" s="5"/>
      <c r="EZ245" s="5"/>
      <c r="FA245" s="5"/>
      <c r="FB245" s="155"/>
      <c r="FC245" s="5"/>
      <c r="FD245" s="5"/>
      <c r="FE245" s="5"/>
      <c r="FF245" s="5"/>
      <c r="FG245" s="5"/>
      <c r="FH245" s="155"/>
      <c r="FI245" s="5"/>
      <c r="FJ245" s="5"/>
      <c r="FK245" s="155"/>
      <c r="FL245" s="5"/>
      <c r="FM245" s="5"/>
      <c r="FN245" s="155"/>
      <c r="FO245" s="5"/>
      <c r="FP245" s="5"/>
      <c r="FQ245" s="155"/>
      <c r="FR245" s="5"/>
      <c r="FS245" s="5"/>
      <c r="FT245" s="155"/>
      <c r="FU245" s="5"/>
      <c r="FV245" s="5"/>
      <c r="FW245" s="5"/>
      <c r="FX245" s="5"/>
      <c r="FY245" s="5"/>
      <c r="FZ245" s="5"/>
      <c r="GA245" s="45"/>
      <c r="GB245" s="5"/>
    </row>
    <row r="246" spans="1:184" ht="21" customHeight="1">
      <c r="A246" s="15">
        <v>214</v>
      </c>
      <c r="B246" s="206" t="s">
        <v>434</v>
      </c>
      <c r="C246" s="57" t="s">
        <v>435</v>
      </c>
      <c r="D246" s="301" t="s">
        <v>117</v>
      </c>
      <c r="E246" s="42">
        <v>35824</v>
      </c>
      <c r="F246" s="5"/>
      <c r="G246" s="5"/>
      <c r="H246" s="266">
        <f t="shared" si="31"/>
        <v>0</v>
      </c>
      <c r="I246" s="64">
        <f t="shared" si="24"/>
        <v>0</v>
      </c>
      <c r="J246" s="8">
        <f t="shared" si="25"/>
        <v>50</v>
      </c>
      <c r="K246" s="262">
        <f t="shared" si="26"/>
        <v>50</v>
      </c>
      <c r="L246" s="318">
        <f t="shared" si="27"/>
        <v>310</v>
      </c>
      <c r="M246" s="8">
        <f t="shared" si="28"/>
        <v>403</v>
      </c>
      <c r="N246" s="187">
        <f t="shared" si="30"/>
        <v>260</v>
      </c>
      <c r="O246" s="192">
        <f t="shared" si="29"/>
        <v>9314240</v>
      </c>
      <c r="P246" s="14"/>
      <c r="Q246" s="14"/>
      <c r="R246" s="290">
        <v>40</v>
      </c>
      <c r="S246" s="14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155"/>
      <c r="BB246" s="5"/>
      <c r="BC246" s="5"/>
      <c r="BD246" s="5"/>
      <c r="BE246" s="5"/>
      <c r="BF246" s="5"/>
      <c r="BG246" s="5"/>
      <c r="BH246" s="5"/>
      <c r="BI246" s="5"/>
      <c r="BJ246" s="155"/>
      <c r="BK246" s="5"/>
      <c r="BL246" s="5"/>
      <c r="BM246" s="5"/>
      <c r="BN246" s="5"/>
      <c r="BO246" s="5"/>
      <c r="BP246" s="155"/>
      <c r="BQ246" s="5"/>
      <c r="BR246" s="5"/>
      <c r="BS246" s="5"/>
      <c r="BT246" s="5"/>
      <c r="BU246" s="5"/>
      <c r="BV246" s="5"/>
      <c r="BW246" s="5"/>
      <c r="BX246" s="5"/>
      <c r="BY246" s="155"/>
      <c r="BZ246" s="5"/>
      <c r="CA246" s="5"/>
      <c r="CB246" s="155"/>
      <c r="CC246" s="5">
        <v>20</v>
      </c>
      <c r="CD246" s="5"/>
      <c r="CE246" s="15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155"/>
      <c r="CR246" s="5"/>
      <c r="CS246" s="5"/>
      <c r="CT246" s="155">
        <v>50</v>
      </c>
      <c r="CU246" s="5">
        <v>150</v>
      </c>
      <c r="CV246" s="5"/>
      <c r="CW246" s="155"/>
      <c r="CX246" s="5">
        <v>100</v>
      </c>
      <c r="CY246" s="5"/>
      <c r="CZ246" s="155"/>
      <c r="DA246" s="5"/>
      <c r="DB246" s="5"/>
      <c r="DC246" s="5"/>
      <c r="DD246" s="5"/>
      <c r="DE246" s="5"/>
      <c r="DF246" s="5"/>
      <c r="DG246" s="5"/>
      <c r="DH246" s="5"/>
      <c r="DI246" s="155"/>
      <c r="DJ246" s="5"/>
      <c r="DK246" s="5"/>
      <c r="DL246" s="155"/>
      <c r="DM246" s="5"/>
      <c r="DN246" s="5"/>
      <c r="DO246" s="155"/>
      <c r="DP246" s="5"/>
      <c r="DQ246" s="5"/>
      <c r="DR246" s="5"/>
      <c r="DS246" s="5"/>
      <c r="DT246" s="5"/>
      <c r="DU246" s="155"/>
      <c r="DV246" s="5"/>
      <c r="DW246" s="5"/>
      <c r="DX246" s="5"/>
      <c r="DY246" s="5"/>
      <c r="DZ246" s="5"/>
      <c r="EA246" s="5"/>
      <c r="EB246" s="10"/>
      <c r="EC246" s="5"/>
      <c r="ED246" s="155"/>
      <c r="EE246" s="5"/>
      <c r="EF246" s="5"/>
      <c r="EG246" s="15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155"/>
      <c r="EW246" s="5"/>
      <c r="EX246" s="5"/>
      <c r="EY246" s="5"/>
      <c r="EZ246" s="5"/>
      <c r="FA246" s="5"/>
      <c r="FB246" s="155"/>
      <c r="FC246" s="5"/>
      <c r="FD246" s="5"/>
      <c r="FE246" s="5"/>
      <c r="FF246" s="5"/>
      <c r="FG246" s="5"/>
      <c r="FH246" s="155"/>
      <c r="FI246" s="5"/>
      <c r="FJ246" s="5"/>
      <c r="FK246" s="155"/>
      <c r="FL246" s="5"/>
      <c r="FM246" s="5"/>
      <c r="FN246" s="155"/>
      <c r="FO246" s="5"/>
      <c r="FP246" s="5"/>
      <c r="FQ246" s="155"/>
      <c r="FR246" s="5"/>
      <c r="FS246" s="5"/>
      <c r="FT246" s="155"/>
      <c r="FU246" s="5"/>
      <c r="FV246" s="5"/>
      <c r="FW246" s="5"/>
      <c r="FX246" s="5"/>
      <c r="FY246" s="5"/>
      <c r="FZ246" s="5"/>
      <c r="GA246" s="45"/>
      <c r="GB246" s="5"/>
    </row>
    <row r="247" spans="1:184" ht="21" customHeight="1">
      <c r="A247" s="15">
        <v>215</v>
      </c>
      <c r="B247" s="204" t="s">
        <v>436</v>
      </c>
      <c r="C247" s="283" t="s">
        <v>2024</v>
      </c>
      <c r="D247" s="301" t="s">
        <v>116</v>
      </c>
      <c r="E247" s="42">
        <v>2700</v>
      </c>
      <c r="F247" s="5"/>
      <c r="G247" s="5"/>
      <c r="H247" s="266">
        <f t="shared" si="31"/>
        <v>0</v>
      </c>
      <c r="I247" s="64">
        <f t="shared" si="24"/>
        <v>0</v>
      </c>
      <c r="J247" s="8">
        <f t="shared" si="25"/>
        <v>10</v>
      </c>
      <c r="K247" s="262">
        <f t="shared" si="26"/>
        <v>10</v>
      </c>
      <c r="L247" s="318">
        <f t="shared" si="27"/>
        <v>10</v>
      </c>
      <c r="M247" s="8">
        <f t="shared" si="28"/>
        <v>13</v>
      </c>
      <c r="N247" s="187">
        <f t="shared" si="30"/>
        <v>0</v>
      </c>
      <c r="O247" s="8">
        <f t="shared" si="29"/>
        <v>0</v>
      </c>
      <c r="P247" s="14"/>
      <c r="Q247" s="14"/>
      <c r="R247" s="290"/>
      <c r="S247" s="14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155"/>
      <c r="BB247" s="5"/>
      <c r="BC247" s="5"/>
      <c r="BD247" s="5"/>
      <c r="BE247" s="5"/>
      <c r="BF247" s="5"/>
      <c r="BG247" s="5"/>
      <c r="BH247" s="5"/>
      <c r="BI247" s="5"/>
      <c r="BJ247" s="155"/>
      <c r="BK247" s="5"/>
      <c r="BL247" s="5"/>
      <c r="BM247" s="5"/>
      <c r="BN247" s="5"/>
      <c r="BO247" s="5"/>
      <c r="BP247" s="155"/>
      <c r="BQ247" s="5"/>
      <c r="BR247" s="5"/>
      <c r="BS247" s="5"/>
      <c r="BT247" s="5"/>
      <c r="BU247" s="5"/>
      <c r="BV247" s="5"/>
      <c r="BW247" s="5"/>
      <c r="BX247" s="5"/>
      <c r="BY247" s="155"/>
      <c r="BZ247" s="5"/>
      <c r="CA247" s="5"/>
      <c r="CB247" s="155"/>
      <c r="CC247" s="5"/>
      <c r="CD247" s="5"/>
      <c r="CE247" s="15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155"/>
      <c r="CR247" s="5"/>
      <c r="CS247" s="5"/>
      <c r="CT247" s="155"/>
      <c r="CU247" s="5"/>
      <c r="CV247" s="5"/>
      <c r="CW247" s="155"/>
      <c r="CX247" s="5"/>
      <c r="CY247" s="5"/>
      <c r="CZ247" s="155"/>
      <c r="DA247" s="5"/>
      <c r="DB247" s="5"/>
      <c r="DC247" s="5"/>
      <c r="DD247" s="5"/>
      <c r="DE247" s="5"/>
      <c r="DF247" s="5"/>
      <c r="DG247" s="5"/>
      <c r="DH247" s="5"/>
      <c r="DI247" s="155"/>
      <c r="DJ247" s="5"/>
      <c r="DK247" s="5"/>
      <c r="DL247" s="155"/>
      <c r="DM247" s="5"/>
      <c r="DN247" s="5"/>
      <c r="DO247" s="155"/>
      <c r="DP247" s="5"/>
      <c r="DQ247" s="5"/>
      <c r="DR247" s="5"/>
      <c r="DS247" s="5"/>
      <c r="DT247" s="5"/>
      <c r="DU247" s="155"/>
      <c r="DV247" s="5"/>
      <c r="DW247" s="5"/>
      <c r="DX247" s="5"/>
      <c r="DY247" s="5"/>
      <c r="DZ247" s="5"/>
      <c r="EA247" s="5"/>
      <c r="EB247" s="10"/>
      <c r="EC247" s="5"/>
      <c r="ED247" s="155"/>
      <c r="EE247" s="5"/>
      <c r="EF247" s="5"/>
      <c r="EG247" s="15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155"/>
      <c r="EW247" s="5"/>
      <c r="EX247" s="5"/>
      <c r="EY247" s="5"/>
      <c r="EZ247" s="5"/>
      <c r="FA247" s="5"/>
      <c r="FB247" s="155"/>
      <c r="FC247" s="5"/>
      <c r="FD247" s="5"/>
      <c r="FE247" s="5"/>
      <c r="FF247" s="5"/>
      <c r="FG247" s="5"/>
      <c r="FH247" s="155"/>
      <c r="FI247" s="5"/>
      <c r="FJ247" s="5"/>
      <c r="FK247" s="155"/>
      <c r="FL247" s="5"/>
      <c r="FM247" s="5"/>
      <c r="FN247" s="155"/>
      <c r="FO247" s="5"/>
      <c r="FP247" s="5"/>
      <c r="FQ247" s="155">
        <v>10</v>
      </c>
      <c r="FR247" s="5">
        <v>10</v>
      </c>
      <c r="FS247" s="5"/>
      <c r="FT247" s="155"/>
      <c r="FU247" s="5"/>
      <c r="FV247" s="5"/>
      <c r="FW247" s="5"/>
      <c r="FX247" s="5"/>
      <c r="FY247" s="5"/>
      <c r="FZ247" s="5"/>
      <c r="GA247" s="45"/>
      <c r="GB247" s="5"/>
    </row>
    <row r="248" spans="1:184" ht="21" customHeight="1">
      <c r="A248" s="15">
        <v>216</v>
      </c>
      <c r="B248" s="206" t="s">
        <v>437</v>
      </c>
      <c r="C248" s="57" t="s">
        <v>438</v>
      </c>
      <c r="D248" s="301" t="s">
        <v>85</v>
      </c>
      <c r="E248" s="197">
        <v>2220.25</v>
      </c>
      <c r="F248" s="5"/>
      <c r="G248" s="5">
        <v>800</v>
      </c>
      <c r="H248" s="266">
        <f t="shared" si="31"/>
        <v>800</v>
      </c>
      <c r="I248" s="64">
        <f t="shared" si="24"/>
        <v>0</v>
      </c>
      <c r="J248" s="8">
        <f t="shared" si="25"/>
        <v>0</v>
      </c>
      <c r="K248" s="262">
        <f t="shared" si="26"/>
        <v>0</v>
      </c>
      <c r="L248" s="318">
        <f t="shared" si="27"/>
        <v>1100</v>
      </c>
      <c r="M248" s="8">
        <f t="shared" si="28"/>
        <v>1430</v>
      </c>
      <c r="N248" s="319">
        <f t="shared" si="30"/>
        <v>300</v>
      </c>
      <c r="O248" s="8">
        <f t="shared" si="29"/>
        <v>666075</v>
      </c>
      <c r="P248" s="14"/>
      <c r="Q248" s="14"/>
      <c r="R248" s="290"/>
      <c r="S248" s="14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155"/>
      <c r="BB248" s="5"/>
      <c r="BC248" s="5"/>
      <c r="BD248" s="5"/>
      <c r="BE248" s="5"/>
      <c r="BF248" s="5"/>
      <c r="BG248" s="5"/>
      <c r="BH248" s="5"/>
      <c r="BI248" s="5"/>
      <c r="BJ248" s="155"/>
      <c r="BK248" s="5"/>
      <c r="BL248" s="5"/>
      <c r="BM248" s="5"/>
      <c r="BN248" s="5"/>
      <c r="BO248" s="5"/>
      <c r="BP248" s="155"/>
      <c r="BQ248" s="5"/>
      <c r="BR248" s="5"/>
      <c r="BS248" s="5"/>
      <c r="BT248" s="5"/>
      <c r="BU248" s="5"/>
      <c r="BV248" s="5"/>
      <c r="BW248" s="5"/>
      <c r="BX248" s="5"/>
      <c r="BY248" s="155"/>
      <c r="BZ248" s="5"/>
      <c r="CA248" s="5"/>
      <c r="CB248" s="155"/>
      <c r="CC248" s="5"/>
      <c r="CD248" s="5"/>
      <c r="CE248" s="15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155"/>
      <c r="CR248" s="5"/>
      <c r="CS248" s="5"/>
      <c r="CT248" s="155"/>
      <c r="CU248" s="5"/>
      <c r="CV248" s="5"/>
      <c r="CW248" s="155"/>
      <c r="CX248" s="5"/>
      <c r="CY248" s="5"/>
      <c r="CZ248" s="155"/>
      <c r="DA248" s="5"/>
      <c r="DB248" s="5"/>
      <c r="DC248" s="5"/>
      <c r="DD248" s="5"/>
      <c r="DE248" s="5"/>
      <c r="DF248" s="5"/>
      <c r="DG248" s="5"/>
      <c r="DH248" s="5"/>
      <c r="DI248" s="155"/>
      <c r="DJ248" s="5"/>
      <c r="DK248" s="5"/>
      <c r="DL248" s="155"/>
      <c r="DM248" s="5"/>
      <c r="DN248" s="5"/>
      <c r="DO248" s="155"/>
      <c r="DP248" s="5"/>
      <c r="DQ248" s="5"/>
      <c r="DR248" s="5"/>
      <c r="DS248" s="5"/>
      <c r="DT248" s="5"/>
      <c r="DU248" s="155"/>
      <c r="DV248" s="5"/>
      <c r="DW248" s="5"/>
      <c r="DX248" s="5"/>
      <c r="DY248" s="5"/>
      <c r="DZ248" s="5"/>
      <c r="EA248" s="5"/>
      <c r="EB248" s="10"/>
      <c r="EC248" s="5"/>
      <c r="ED248" s="155"/>
      <c r="EE248" s="5"/>
      <c r="EF248" s="5"/>
      <c r="EG248" s="15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155"/>
      <c r="EW248" s="5"/>
      <c r="EX248" s="5"/>
      <c r="EY248" s="5"/>
      <c r="EZ248" s="5"/>
      <c r="FA248" s="5"/>
      <c r="FB248" s="155"/>
      <c r="FC248" s="5">
        <v>1100</v>
      </c>
      <c r="FD248" s="5"/>
      <c r="FE248" s="5"/>
      <c r="FF248" s="5"/>
      <c r="FG248" s="5"/>
      <c r="FH248" s="155"/>
      <c r="FI248" s="5"/>
      <c r="FJ248" s="5"/>
      <c r="FK248" s="155"/>
      <c r="FL248" s="5"/>
      <c r="FM248" s="5"/>
      <c r="FN248" s="155"/>
      <c r="FO248" s="5"/>
      <c r="FP248" s="5"/>
      <c r="FQ248" s="155"/>
      <c r="FR248" s="5"/>
      <c r="FS248" s="5"/>
      <c r="FT248" s="155"/>
      <c r="FU248" s="5"/>
      <c r="FV248" s="5"/>
      <c r="FW248" s="5"/>
      <c r="FX248" s="5"/>
      <c r="FY248" s="5"/>
      <c r="FZ248" s="5"/>
      <c r="GA248" s="45"/>
      <c r="GB248" s="5"/>
    </row>
    <row r="249" spans="1:184" ht="21" customHeight="1">
      <c r="A249" s="15">
        <v>217</v>
      </c>
      <c r="B249" s="206" t="s">
        <v>439</v>
      </c>
      <c r="C249" s="57" t="s">
        <v>2010</v>
      </c>
      <c r="D249" s="301" t="s">
        <v>85</v>
      </c>
      <c r="E249" s="42">
        <v>10464.6</v>
      </c>
      <c r="F249" s="5"/>
      <c r="G249" s="5"/>
      <c r="H249" s="266">
        <f t="shared" si="31"/>
        <v>0</v>
      </c>
      <c r="I249" s="64">
        <f t="shared" si="24"/>
        <v>0</v>
      </c>
      <c r="J249" s="8">
        <f t="shared" si="25"/>
        <v>0</v>
      </c>
      <c r="K249" s="262">
        <f t="shared" si="26"/>
        <v>0</v>
      </c>
      <c r="L249" s="318">
        <f t="shared" si="27"/>
        <v>500</v>
      </c>
      <c r="M249" s="8">
        <f t="shared" si="28"/>
        <v>650</v>
      </c>
      <c r="N249" s="319">
        <f t="shared" si="30"/>
        <v>500</v>
      </c>
      <c r="O249" s="8">
        <f t="shared" si="29"/>
        <v>5232300</v>
      </c>
      <c r="P249" s="14"/>
      <c r="Q249" s="14"/>
      <c r="R249" s="290"/>
      <c r="S249" s="14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155"/>
      <c r="BB249" s="5"/>
      <c r="BC249" s="5"/>
      <c r="BD249" s="5"/>
      <c r="BE249" s="5"/>
      <c r="BF249" s="5"/>
      <c r="BG249" s="5"/>
      <c r="BH249" s="5"/>
      <c r="BI249" s="5"/>
      <c r="BJ249" s="155"/>
      <c r="BK249" s="5"/>
      <c r="BL249" s="5"/>
      <c r="BM249" s="5"/>
      <c r="BN249" s="5"/>
      <c r="BO249" s="5"/>
      <c r="BP249" s="155"/>
      <c r="BQ249" s="5"/>
      <c r="BR249" s="5"/>
      <c r="BS249" s="5"/>
      <c r="BT249" s="5"/>
      <c r="BU249" s="5"/>
      <c r="BV249" s="5"/>
      <c r="BW249" s="5"/>
      <c r="BX249" s="5"/>
      <c r="BY249" s="155"/>
      <c r="BZ249" s="5"/>
      <c r="CA249" s="5"/>
      <c r="CB249" s="155"/>
      <c r="CC249" s="5"/>
      <c r="CD249" s="5"/>
      <c r="CE249" s="15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155"/>
      <c r="CR249" s="5"/>
      <c r="CS249" s="5"/>
      <c r="CT249" s="155"/>
      <c r="CU249" s="5"/>
      <c r="CV249" s="5"/>
      <c r="CW249" s="155"/>
      <c r="CX249" s="5"/>
      <c r="CY249" s="5"/>
      <c r="CZ249" s="155"/>
      <c r="DA249" s="5">
        <v>500</v>
      </c>
      <c r="DB249" s="5"/>
      <c r="DC249" s="5"/>
      <c r="DD249" s="5"/>
      <c r="DE249" s="5"/>
      <c r="DF249" s="5"/>
      <c r="DG249" s="5"/>
      <c r="DH249" s="5"/>
      <c r="DI249" s="155"/>
      <c r="DJ249" s="5"/>
      <c r="DK249" s="5"/>
      <c r="DL249" s="155"/>
      <c r="DM249" s="5"/>
      <c r="DN249" s="5"/>
      <c r="DO249" s="155"/>
      <c r="DP249" s="5"/>
      <c r="DQ249" s="5"/>
      <c r="DR249" s="5"/>
      <c r="DS249" s="5"/>
      <c r="DT249" s="5"/>
      <c r="DU249" s="155"/>
      <c r="DV249" s="5"/>
      <c r="DW249" s="5"/>
      <c r="DX249" s="5"/>
      <c r="DY249" s="5"/>
      <c r="DZ249" s="5"/>
      <c r="EA249" s="5"/>
      <c r="EB249" s="10"/>
      <c r="EC249" s="5"/>
      <c r="ED249" s="155"/>
      <c r="EE249" s="5"/>
      <c r="EF249" s="5"/>
      <c r="EG249" s="15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155"/>
      <c r="EW249" s="5"/>
      <c r="EX249" s="5"/>
      <c r="EY249" s="5"/>
      <c r="EZ249" s="5"/>
      <c r="FA249" s="5"/>
      <c r="FB249" s="155"/>
      <c r="FC249" s="5"/>
      <c r="FD249" s="5"/>
      <c r="FE249" s="5"/>
      <c r="FF249" s="5"/>
      <c r="FG249" s="5"/>
      <c r="FH249" s="155"/>
      <c r="FI249" s="5"/>
      <c r="FJ249" s="5"/>
      <c r="FK249" s="155"/>
      <c r="FL249" s="5"/>
      <c r="FM249" s="5"/>
      <c r="FN249" s="155"/>
      <c r="FO249" s="5"/>
      <c r="FP249" s="5"/>
      <c r="FQ249" s="155"/>
      <c r="FR249" s="5"/>
      <c r="FS249" s="5"/>
      <c r="FT249" s="155"/>
      <c r="FU249" s="5"/>
      <c r="FV249" s="5"/>
      <c r="FW249" s="5"/>
      <c r="FX249" s="5"/>
      <c r="FY249" s="5"/>
      <c r="FZ249" s="5"/>
      <c r="GA249" s="45"/>
      <c r="GB249" s="5"/>
    </row>
    <row r="250" spans="1:184" ht="21" customHeight="1">
      <c r="A250" s="15">
        <v>218</v>
      </c>
      <c r="B250" s="56" t="s">
        <v>440</v>
      </c>
      <c r="C250" s="85" t="s">
        <v>1829</v>
      </c>
      <c r="D250" s="301" t="s">
        <v>85</v>
      </c>
      <c r="E250" s="197">
        <v>158.17</v>
      </c>
      <c r="F250" s="5">
        <v>13080</v>
      </c>
      <c r="G250" s="5"/>
      <c r="H250" s="266">
        <f t="shared" si="31"/>
        <v>13080</v>
      </c>
      <c r="I250" s="64">
        <f t="shared" si="24"/>
        <v>0</v>
      </c>
      <c r="J250" s="8">
        <f t="shared" si="25"/>
        <v>0</v>
      </c>
      <c r="K250" s="262">
        <f t="shared" si="26"/>
        <v>0</v>
      </c>
      <c r="L250" s="318">
        <f t="shared" si="27"/>
        <v>33780</v>
      </c>
      <c r="M250" s="8">
        <f t="shared" si="28"/>
        <v>43914</v>
      </c>
      <c r="N250" s="187">
        <f t="shared" si="30"/>
        <v>20700</v>
      </c>
      <c r="O250" s="8">
        <f t="shared" si="29"/>
        <v>3274118.9999999995</v>
      </c>
      <c r="P250" s="14"/>
      <c r="Q250" s="14"/>
      <c r="R250" s="290"/>
      <c r="S250" s="14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155"/>
      <c r="BB250" s="5"/>
      <c r="BC250" s="5"/>
      <c r="BD250" s="5"/>
      <c r="BE250" s="5"/>
      <c r="BF250" s="5"/>
      <c r="BG250" s="5"/>
      <c r="BH250" s="5"/>
      <c r="BI250" s="5"/>
      <c r="BJ250" s="155"/>
      <c r="BK250" s="5"/>
      <c r="BL250" s="5"/>
      <c r="BM250" s="5"/>
      <c r="BN250" s="5"/>
      <c r="BO250" s="5"/>
      <c r="BP250" s="155"/>
      <c r="BQ250" s="5"/>
      <c r="BR250" s="5"/>
      <c r="BS250" s="5"/>
      <c r="BT250" s="5"/>
      <c r="BU250" s="5"/>
      <c r="BV250" s="5"/>
      <c r="BW250" s="5"/>
      <c r="BX250" s="5"/>
      <c r="BY250" s="155"/>
      <c r="BZ250" s="5"/>
      <c r="CA250" s="5"/>
      <c r="CB250" s="155"/>
      <c r="CC250" s="5"/>
      <c r="CD250" s="5"/>
      <c r="CE250" s="15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155"/>
      <c r="CR250" s="5"/>
      <c r="CS250" s="5"/>
      <c r="CT250" s="155"/>
      <c r="CU250" s="5"/>
      <c r="CV250" s="5"/>
      <c r="CW250" s="155"/>
      <c r="CX250" s="5"/>
      <c r="CY250" s="5"/>
      <c r="CZ250" s="155"/>
      <c r="DA250" s="5">
        <v>33780</v>
      </c>
      <c r="DB250" s="5"/>
      <c r="DC250" s="5"/>
      <c r="DD250" s="5"/>
      <c r="DE250" s="5"/>
      <c r="DF250" s="5"/>
      <c r="DG250" s="5"/>
      <c r="DH250" s="5"/>
      <c r="DI250" s="155"/>
      <c r="DJ250" s="5"/>
      <c r="DK250" s="5"/>
      <c r="DL250" s="155"/>
      <c r="DM250" s="5"/>
      <c r="DN250" s="5"/>
      <c r="DO250" s="155"/>
      <c r="DP250" s="5"/>
      <c r="DQ250" s="5"/>
      <c r="DR250" s="5"/>
      <c r="DS250" s="5"/>
      <c r="DT250" s="5"/>
      <c r="DU250" s="155"/>
      <c r="DV250" s="5"/>
      <c r="DW250" s="5"/>
      <c r="DX250" s="5"/>
      <c r="DY250" s="5"/>
      <c r="DZ250" s="5"/>
      <c r="EA250" s="5"/>
      <c r="EB250" s="10"/>
      <c r="EC250" s="5"/>
      <c r="ED250" s="155"/>
      <c r="EE250" s="5"/>
      <c r="EF250" s="5"/>
      <c r="EG250" s="15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155"/>
      <c r="EW250" s="5"/>
      <c r="EX250" s="5"/>
      <c r="EY250" s="5"/>
      <c r="EZ250" s="5"/>
      <c r="FA250" s="5"/>
      <c r="FB250" s="155"/>
      <c r="FC250" s="5"/>
      <c r="FD250" s="5"/>
      <c r="FE250" s="5"/>
      <c r="FF250" s="5"/>
      <c r="FG250" s="5"/>
      <c r="FH250" s="155"/>
      <c r="FI250" s="5"/>
      <c r="FJ250" s="5"/>
      <c r="FK250" s="155"/>
      <c r="FL250" s="5"/>
      <c r="FM250" s="5"/>
      <c r="FN250" s="155"/>
      <c r="FO250" s="5"/>
      <c r="FP250" s="5"/>
      <c r="FQ250" s="155"/>
      <c r="FR250" s="5"/>
      <c r="FS250" s="5"/>
      <c r="FT250" s="155"/>
      <c r="FU250" s="5"/>
      <c r="FV250" s="5"/>
      <c r="FW250" s="5"/>
      <c r="FX250" s="5"/>
      <c r="FY250" s="5"/>
      <c r="FZ250" s="5"/>
      <c r="GA250" s="45"/>
      <c r="GB250" s="5"/>
    </row>
    <row r="251" spans="1:184" ht="21" customHeight="1">
      <c r="A251" s="15">
        <v>219</v>
      </c>
      <c r="B251" s="301" t="s">
        <v>441</v>
      </c>
      <c r="C251" s="17" t="s">
        <v>442</v>
      </c>
      <c r="D251" s="301" t="s">
        <v>117</v>
      </c>
      <c r="E251" s="42">
        <v>160.5</v>
      </c>
      <c r="F251" s="5">
        <v>15</v>
      </c>
      <c r="G251" s="5"/>
      <c r="H251" s="266">
        <f t="shared" si="31"/>
        <v>15</v>
      </c>
      <c r="I251" s="64">
        <f t="shared" si="24"/>
        <v>0</v>
      </c>
      <c r="J251" s="8">
        <f t="shared" si="25"/>
        <v>0</v>
      </c>
      <c r="K251" s="262">
        <f t="shared" si="26"/>
        <v>0</v>
      </c>
      <c r="L251" s="318">
        <f t="shared" si="27"/>
        <v>0</v>
      </c>
      <c r="M251" s="8">
        <f t="shared" si="28"/>
        <v>0</v>
      </c>
      <c r="N251" s="187"/>
      <c r="O251" s="8">
        <f t="shared" si="29"/>
        <v>0</v>
      </c>
      <c r="P251" s="14"/>
      <c r="Q251" s="14"/>
      <c r="R251" s="290"/>
      <c r="S251" s="14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155"/>
      <c r="BB251" s="5"/>
      <c r="BC251" s="5"/>
      <c r="BD251" s="5"/>
      <c r="BE251" s="5"/>
      <c r="BF251" s="5"/>
      <c r="BG251" s="5"/>
      <c r="BH251" s="5"/>
      <c r="BI251" s="5"/>
      <c r="BJ251" s="155"/>
      <c r="BK251" s="5"/>
      <c r="BL251" s="5"/>
      <c r="BM251" s="5"/>
      <c r="BN251" s="5"/>
      <c r="BO251" s="5"/>
      <c r="BP251" s="155"/>
      <c r="BQ251" s="5"/>
      <c r="BR251" s="5"/>
      <c r="BS251" s="5"/>
      <c r="BT251" s="5"/>
      <c r="BU251" s="5"/>
      <c r="BV251" s="5"/>
      <c r="BW251" s="5"/>
      <c r="BX251" s="5"/>
      <c r="BY251" s="155"/>
      <c r="BZ251" s="5"/>
      <c r="CA251" s="5"/>
      <c r="CB251" s="155"/>
      <c r="CC251" s="5"/>
      <c r="CD251" s="5"/>
      <c r="CE251" s="15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155"/>
      <c r="CR251" s="5"/>
      <c r="CS251" s="5"/>
      <c r="CT251" s="155"/>
      <c r="CU251" s="5"/>
      <c r="CV251" s="5"/>
      <c r="CW251" s="155"/>
      <c r="CX251" s="5"/>
      <c r="CY251" s="5"/>
      <c r="CZ251" s="155"/>
      <c r="DA251" s="5"/>
      <c r="DB251" s="5"/>
      <c r="DC251" s="5"/>
      <c r="DD251" s="5"/>
      <c r="DE251" s="5"/>
      <c r="DF251" s="5"/>
      <c r="DG251" s="5"/>
      <c r="DH251" s="5"/>
      <c r="DI251" s="155"/>
      <c r="DJ251" s="5"/>
      <c r="DK251" s="5"/>
      <c r="DL251" s="155"/>
      <c r="DM251" s="5"/>
      <c r="DN251" s="5"/>
      <c r="DO251" s="155"/>
      <c r="DP251" s="5"/>
      <c r="DQ251" s="5"/>
      <c r="DR251" s="5"/>
      <c r="DS251" s="5"/>
      <c r="DT251" s="5"/>
      <c r="DU251" s="155"/>
      <c r="DV251" s="5"/>
      <c r="DW251" s="5"/>
      <c r="DX251" s="5"/>
      <c r="DY251" s="5"/>
      <c r="DZ251" s="5"/>
      <c r="EA251" s="5"/>
      <c r="EB251" s="10"/>
      <c r="EC251" s="5"/>
      <c r="ED251" s="155"/>
      <c r="EE251" s="5"/>
      <c r="EF251" s="5"/>
      <c r="EG251" s="15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155"/>
      <c r="EW251" s="5"/>
      <c r="EX251" s="5"/>
      <c r="EY251" s="5"/>
      <c r="EZ251" s="5"/>
      <c r="FA251" s="5"/>
      <c r="FB251" s="155"/>
      <c r="FC251" s="5"/>
      <c r="FD251" s="5"/>
      <c r="FE251" s="5"/>
      <c r="FF251" s="5"/>
      <c r="FG251" s="5"/>
      <c r="FH251" s="155"/>
      <c r="FI251" s="5"/>
      <c r="FJ251" s="5"/>
      <c r="FK251" s="155"/>
      <c r="FL251" s="5"/>
      <c r="FM251" s="5"/>
      <c r="FN251" s="155"/>
      <c r="FO251" s="5"/>
      <c r="FP251" s="5"/>
      <c r="FQ251" s="155"/>
      <c r="FR251" s="5"/>
      <c r="FS251" s="5"/>
      <c r="FT251" s="155"/>
      <c r="FU251" s="5"/>
      <c r="FV251" s="5"/>
      <c r="FW251" s="5"/>
      <c r="FX251" s="5"/>
      <c r="FY251" s="5"/>
      <c r="FZ251" s="5"/>
      <c r="GA251" s="45"/>
      <c r="GB251" s="5"/>
    </row>
    <row r="252" spans="1:184" ht="21" customHeight="1">
      <c r="A252" s="15">
        <v>220</v>
      </c>
      <c r="B252" s="204"/>
      <c r="C252" s="17" t="s">
        <v>443</v>
      </c>
      <c r="D252" s="301" t="s">
        <v>119</v>
      </c>
      <c r="E252" s="42">
        <v>30</v>
      </c>
      <c r="F252" s="5"/>
      <c r="G252" s="5"/>
      <c r="H252" s="266">
        <f t="shared" si="31"/>
        <v>0</v>
      </c>
      <c r="I252" s="64">
        <f t="shared" si="24"/>
        <v>0</v>
      </c>
      <c r="J252" s="8">
        <f t="shared" si="25"/>
        <v>0</v>
      </c>
      <c r="K252" s="262">
        <f t="shared" si="26"/>
        <v>0</v>
      </c>
      <c r="L252" s="318">
        <f t="shared" si="27"/>
        <v>100</v>
      </c>
      <c r="M252" s="8">
        <f t="shared" si="28"/>
        <v>130</v>
      </c>
      <c r="N252" s="187">
        <f t="shared" si="30"/>
        <v>100</v>
      </c>
      <c r="O252" s="8">
        <f t="shared" si="29"/>
        <v>3000</v>
      </c>
      <c r="P252" s="14"/>
      <c r="Q252" s="14"/>
      <c r="R252" s="290"/>
      <c r="S252" s="14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155"/>
      <c r="BB252" s="5"/>
      <c r="BC252" s="5"/>
      <c r="BD252" s="5"/>
      <c r="BE252" s="5"/>
      <c r="BF252" s="5"/>
      <c r="BG252" s="5"/>
      <c r="BH252" s="5"/>
      <c r="BI252" s="5"/>
      <c r="BJ252" s="155"/>
      <c r="BK252" s="5"/>
      <c r="BL252" s="5"/>
      <c r="BM252" s="5"/>
      <c r="BN252" s="5">
        <v>100</v>
      </c>
      <c r="BO252" s="5"/>
      <c r="BP252" s="155"/>
      <c r="BQ252" s="5"/>
      <c r="BR252" s="5"/>
      <c r="BS252" s="5"/>
      <c r="BT252" s="5"/>
      <c r="BU252" s="5"/>
      <c r="BV252" s="5"/>
      <c r="BW252" s="5"/>
      <c r="BX252" s="5"/>
      <c r="BY252" s="155"/>
      <c r="BZ252" s="5"/>
      <c r="CA252" s="5"/>
      <c r="CB252" s="155"/>
      <c r="CC252" s="5"/>
      <c r="CD252" s="5"/>
      <c r="CE252" s="15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155"/>
      <c r="CR252" s="5"/>
      <c r="CS252" s="5"/>
      <c r="CT252" s="155"/>
      <c r="CU252" s="5"/>
      <c r="CV252" s="5"/>
      <c r="CW252" s="155"/>
      <c r="CX252" s="5"/>
      <c r="CY252" s="5"/>
      <c r="CZ252" s="155"/>
      <c r="DA252" s="5"/>
      <c r="DB252" s="5"/>
      <c r="DC252" s="5"/>
      <c r="DD252" s="5"/>
      <c r="DE252" s="5"/>
      <c r="DF252" s="5"/>
      <c r="DG252" s="5"/>
      <c r="DH252" s="5"/>
      <c r="DI252" s="155"/>
      <c r="DJ252" s="5"/>
      <c r="DK252" s="5"/>
      <c r="DL252" s="155"/>
      <c r="DM252" s="5"/>
      <c r="DN252" s="5"/>
      <c r="DO252" s="155"/>
      <c r="DP252" s="5"/>
      <c r="DQ252" s="5"/>
      <c r="DR252" s="5"/>
      <c r="DS252" s="5"/>
      <c r="DT252" s="5"/>
      <c r="DU252" s="155"/>
      <c r="DV252" s="5"/>
      <c r="DW252" s="5"/>
      <c r="DX252" s="5"/>
      <c r="DY252" s="5"/>
      <c r="DZ252" s="5"/>
      <c r="EA252" s="5"/>
      <c r="EB252" s="10"/>
      <c r="EC252" s="5"/>
      <c r="ED252" s="155"/>
      <c r="EE252" s="5"/>
      <c r="EF252" s="5"/>
      <c r="EG252" s="15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155"/>
      <c r="EW252" s="5"/>
      <c r="EX252" s="5"/>
      <c r="EY252" s="5"/>
      <c r="EZ252" s="5"/>
      <c r="FA252" s="5"/>
      <c r="FB252" s="155"/>
      <c r="FC252" s="5"/>
      <c r="FD252" s="5"/>
      <c r="FE252" s="5"/>
      <c r="FF252" s="5"/>
      <c r="FG252" s="5"/>
      <c r="FH252" s="155"/>
      <c r="FI252" s="5"/>
      <c r="FJ252" s="5"/>
      <c r="FK252" s="155"/>
      <c r="FL252" s="5"/>
      <c r="FM252" s="5"/>
      <c r="FN252" s="155"/>
      <c r="FO252" s="5"/>
      <c r="FP252" s="5"/>
      <c r="FQ252" s="155"/>
      <c r="FR252" s="5"/>
      <c r="FS252" s="5"/>
      <c r="FT252" s="155"/>
      <c r="FU252" s="5"/>
      <c r="FV252" s="5"/>
      <c r="FW252" s="5"/>
      <c r="FX252" s="5"/>
      <c r="FY252" s="5"/>
      <c r="FZ252" s="5"/>
      <c r="GA252" s="45"/>
      <c r="GB252" s="5"/>
    </row>
    <row r="253" spans="1:184" ht="21" customHeight="1">
      <c r="A253" s="15"/>
      <c r="B253" s="204"/>
      <c r="C253" s="17" t="s">
        <v>1870</v>
      </c>
      <c r="D253" s="301"/>
      <c r="E253" s="42"/>
      <c r="F253" s="5"/>
      <c r="G253" s="5"/>
      <c r="H253" s="266"/>
      <c r="I253" s="64">
        <f t="shared" si="24"/>
        <v>0</v>
      </c>
      <c r="J253" s="8">
        <f t="shared" si="25"/>
        <v>0</v>
      </c>
      <c r="K253" s="262">
        <f t="shared" si="26"/>
        <v>0</v>
      </c>
      <c r="L253" s="318">
        <f t="shared" si="27"/>
        <v>0</v>
      </c>
      <c r="M253" s="8">
        <f t="shared" si="28"/>
        <v>0</v>
      </c>
      <c r="N253" s="187">
        <f t="shared" si="30"/>
        <v>0</v>
      </c>
      <c r="O253" s="8">
        <f t="shared" si="29"/>
        <v>0</v>
      </c>
      <c r="P253" s="14"/>
      <c r="Q253" s="14"/>
      <c r="R253" s="290"/>
      <c r="S253" s="14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155"/>
      <c r="BB253" s="5"/>
      <c r="BC253" s="5"/>
      <c r="BD253" s="5"/>
      <c r="BE253" s="5"/>
      <c r="BF253" s="5"/>
      <c r="BG253" s="5"/>
      <c r="BH253" s="5"/>
      <c r="BI253" s="5"/>
      <c r="BJ253" s="155"/>
      <c r="BK253" s="5"/>
      <c r="BL253" s="5"/>
      <c r="BM253" s="5"/>
      <c r="BN253" s="5"/>
      <c r="BO253" s="5"/>
      <c r="BP253" s="155"/>
      <c r="BQ253" s="5"/>
      <c r="BR253" s="5"/>
      <c r="BS253" s="5"/>
      <c r="BT253" s="5"/>
      <c r="BU253" s="5"/>
      <c r="BV253" s="5"/>
      <c r="BW253" s="5"/>
      <c r="BX253" s="5"/>
      <c r="BY253" s="155"/>
      <c r="BZ253" s="5"/>
      <c r="CA253" s="5"/>
      <c r="CB253" s="155"/>
      <c r="CC253" s="5"/>
      <c r="CD253" s="5"/>
      <c r="CE253" s="15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155"/>
      <c r="CR253" s="5"/>
      <c r="CS253" s="5"/>
      <c r="CT253" s="155"/>
      <c r="CU253" s="5"/>
      <c r="CV253" s="5"/>
      <c r="CW253" s="155"/>
      <c r="CX253" s="5"/>
      <c r="CY253" s="5"/>
      <c r="CZ253" s="155"/>
      <c r="DA253" s="5"/>
      <c r="DB253" s="5"/>
      <c r="DC253" s="5"/>
      <c r="DD253" s="5"/>
      <c r="DE253" s="5"/>
      <c r="DF253" s="5"/>
      <c r="DG253" s="5"/>
      <c r="DH253" s="5"/>
      <c r="DI253" s="155"/>
      <c r="DJ253" s="5"/>
      <c r="DK253" s="5"/>
      <c r="DL253" s="155"/>
      <c r="DM253" s="5"/>
      <c r="DN253" s="5"/>
      <c r="DO253" s="155"/>
      <c r="DP253" s="5"/>
      <c r="DQ253" s="5"/>
      <c r="DR253" s="5"/>
      <c r="DS253" s="5"/>
      <c r="DT253" s="5"/>
      <c r="DU253" s="155"/>
      <c r="DV253" s="5"/>
      <c r="DW253" s="5"/>
      <c r="DX253" s="5"/>
      <c r="DY253" s="5"/>
      <c r="DZ253" s="5"/>
      <c r="EA253" s="5"/>
      <c r="EB253" s="10"/>
      <c r="EC253" s="5"/>
      <c r="ED253" s="155"/>
      <c r="EE253" s="5"/>
      <c r="EF253" s="5"/>
      <c r="EG253" s="15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155"/>
      <c r="EW253" s="5"/>
      <c r="EX253" s="5"/>
      <c r="EY253" s="5"/>
      <c r="EZ253" s="5"/>
      <c r="FA253" s="5"/>
      <c r="FB253" s="155"/>
      <c r="FC253" s="5"/>
      <c r="FD253" s="5"/>
      <c r="FE253" s="5"/>
      <c r="FF253" s="5"/>
      <c r="FG253" s="5"/>
      <c r="FH253" s="155"/>
      <c r="FI253" s="5"/>
      <c r="FJ253" s="5"/>
      <c r="FK253" s="155"/>
      <c r="FL253" s="5"/>
      <c r="FM253" s="5"/>
      <c r="FN253" s="155"/>
      <c r="FO253" s="5"/>
      <c r="FP253" s="5"/>
      <c r="FQ253" s="155"/>
      <c r="FR253" s="5"/>
      <c r="FS253" s="5"/>
      <c r="FT253" s="155"/>
      <c r="FU253" s="5"/>
      <c r="FV253" s="5"/>
      <c r="FW253" s="5"/>
      <c r="FX253" s="5"/>
      <c r="FY253" s="5"/>
      <c r="FZ253" s="5"/>
      <c r="GA253" s="45"/>
      <c r="GB253" s="5"/>
    </row>
    <row r="254" spans="1:184" ht="21" customHeight="1">
      <c r="A254" s="15">
        <v>221</v>
      </c>
      <c r="B254" s="206" t="s">
        <v>444</v>
      </c>
      <c r="C254" s="57" t="s">
        <v>445</v>
      </c>
      <c r="D254" s="301" t="s">
        <v>85</v>
      </c>
      <c r="E254" s="42">
        <v>1380.3</v>
      </c>
      <c r="F254" s="5">
        <v>6</v>
      </c>
      <c r="G254" s="5"/>
      <c r="H254" s="266">
        <f t="shared" si="31"/>
        <v>6</v>
      </c>
      <c r="I254" s="64">
        <f t="shared" si="24"/>
        <v>0</v>
      </c>
      <c r="J254" s="8">
        <f t="shared" si="25"/>
        <v>4.33</v>
      </c>
      <c r="K254" s="262">
        <f t="shared" si="26"/>
        <v>4.33</v>
      </c>
      <c r="L254" s="318">
        <f t="shared" si="27"/>
        <v>6</v>
      </c>
      <c r="M254" s="8">
        <f t="shared" si="28"/>
        <v>7.800000000000001</v>
      </c>
      <c r="N254" s="187"/>
      <c r="O254" s="8">
        <f t="shared" si="29"/>
        <v>0</v>
      </c>
      <c r="P254" s="14"/>
      <c r="Q254" s="14"/>
      <c r="R254" s="290"/>
      <c r="S254" s="14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155"/>
      <c r="BB254" s="5"/>
      <c r="BC254" s="5"/>
      <c r="BD254" s="5"/>
      <c r="BE254" s="5"/>
      <c r="BF254" s="5"/>
      <c r="BG254" s="5"/>
      <c r="BH254" s="5"/>
      <c r="BI254" s="5"/>
      <c r="BJ254" s="155"/>
      <c r="BK254" s="5"/>
      <c r="BL254" s="5"/>
      <c r="BM254" s="5"/>
      <c r="BN254" s="5"/>
      <c r="BO254" s="5"/>
      <c r="BP254" s="155"/>
      <c r="BQ254" s="5"/>
      <c r="BR254" s="5"/>
      <c r="BS254" s="5"/>
      <c r="BT254" s="5"/>
      <c r="BU254" s="5"/>
      <c r="BV254" s="5"/>
      <c r="BW254" s="5"/>
      <c r="BX254" s="5"/>
      <c r="BY254" s="155"/>
      <c r="BZ254" s="5"/>
      <c r="CA254" s="5"/>
      <c r="CB254" s="155"/>
      <c r="CC254" s="5"/>
      <c r="CD254" s="5"/>
      <c r="CE254" s="155">
        <v>2.42</v>
      </c>
      <c r="CF254" s="5">
        <v>3</v>
      </c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155"/>
      <c r="CR254" s="5"/>
      <c r="CS254" s="5"/>
      <c r="CT254" s="155"/>
      <c r="CU254" s="5"/>
      <c r="CV254" s="5"/>
      <c r="CW254" s="155">
        <v>1.91</v>
      </c>
      <c r="CX254" s="5">
        <v>3</v>
      </c>
      <c r="CY254" s="5"/>
      <c r="CZ254" s="155"/>
      <c r="DA254" s="5"/>
      <c r="DB254" s="5"/>
      <c r="DC254" s="5"/>
      <c r="DD254" s="5"/>
      <c r="DE254" s="5"/>
      <c r="DF254" s="5"/>
      <c r="DG254" s="5"/>
      <c r="DH254" s="5"/>
      <c r="DI254" s="155"/>
      <c r="DJ254" s="5"/>
      <c r="DK254" s="5"/>
      <c r="DL254" s="155"/>
      <c r="DM254" s="5"/>
      <c r="DN254" s="5"/>
      <c r="DO254" s="155"/>
      <c r="DP254" s="5"/>
      <c r="DQ254" s="5"/>
      <c r="DR254" s="5"/>
      <c r="DS254" s="5"/>
      <c r="DT254" s="5"/>
      <c r="DU254" s="155"/>
      <c r="DV254" s="5"/>
      <c r="DW254" s="5"/>
      <c r="DX254" s="5"/>
      <c r="DY254" s="5"/>
      <c r="DZ254" s="5"/>
      <c r="EA254" s="5"/>
      <c r="EB254" s="10"/>
      <c r="EC254" s="5"/>
      <c r="ED254" s="155"/>
      <c r="EE254" s="5"/>
      <c r="EF254" s="5"/>
      <c r="EG254" s="15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155"/>
      <c r="EW254" s="5"/>
      <c r="EX254" s="5"/>
      <c r="EY254" s="5"/>
      <c r="EZ254" s="5"/>
      <c r="FA254" s="5"/>
      <c r="FB254" s="155"/>
      <c r="FC254" s="5"/>
      <c r="FD254" s="5"/>
      <c r="FE254" s="5"/>
      <c r="FF254" s="5"/>
      <c r="FG254" s="5"/>
      <c r="FH254" s="155"/>
      <c r="FI254" s="5"/>
      <c r="FJ254" s="5"/>
      <c r="FK254" s="155"/>
      <c r="FL254" s="5"/>
      <c r="FM254" s="5"/>
      <c r="FN254" s="155"/>
      <c r="FO254" s="5"/>
      <c r="FP254" s="5"/>
      <c r="FQ254" s="155"/>
      <c r="FR254" s="5"/>
      <c r="FS254" s="5"/>
      <c r="FT254" s="155"/>
      <c r="FU254" s="5"/>
      <c r="FV254" s="5"/>
      <c r="FW254" s="5"/>
      <c r="FX254" s="5"/>
      <c r="FY254" s="5"/>
      <c r="FZ254" s="5"/>
      <c r="GA254" s="45"/>
      <c r="GB254" s="5"/>
    </row>
    <row r="255" spans="1:184" ht="21" customHeight="1">
      <c r="A255" s="15">
        <v>222</v>
      </c>
      <c r="B255" s="206"/>
      <c r="C255" s="57" t="s">
        <v>446</v>
      </c>
      <c r="D255" s="301" t="s">
        <v>85</v>
      </c>
      <c r="E255" s="42">
        <v>1000</v>
      </c>
      <c r="F255" s="5"/>
      <c r="G255" s="5"/>
      <c r="H255" s="266">
        <f t="shared" si="31"/>
        <v>0</v>
      </c>
      <c r="I255" s="64">
        <f t="shared" si="24"/>
        <v>0</v>
      </c>
      <c r="J255" s="8">
        <f t="shared" si="25"/>
        <v>0</v>
      </c>
      <c r="K255" s="262">
        <f t="shared" si="26"/>
        <v>0</v>
      </c>
      <c r="L255" s="318">
        <f t="shared" si="27"/>
        <v>1</v>
      </c>
      <c r="M255" s="8">
        <f t="shared" si="28"/>
        <v>1.3</v>
      </c>
      <c r="N255" s="187">
        <f t="shared" si="30"/>
        <v>1</v>
      </c>
      <c r="O255" s="8">
        <f t="shared" si="29"/>
        <v>1000</v>
      </c>
      <c r="P255" s="14"/>
      <c r="Q255" s="14"/>
      <c r="R255" s="290"/>
      <c r="S255" s="14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155"/>
      <c r="BB255" s="5"/>
      <c r="BC255" s="5"/>
      <c r="BD255" s="5"/>
      <c r="BE255" s="5"/>
      <c r="BF255" s="5"/>
      <c r="BG255" s="5"/>
      <c r="BH255" s="5"/>
      <c r="BI255" s="5"/>
      <c r="BJ255" s="155"/>
      <c r="BK255" s="5"/>
      <c r="BL255" s="5"/>
      <c r="BM255" s="5"/>
      <c r="BN255" s="5"/>
      <c r="BO255" s="5"/>
      <c r="BP255" s="155"/>
      <c r="BQ255" s="5"/>
      <c r="BR255" s="5"/>
      <c r="BS255" s="5"/>
      <c r="BT255" s="5"/>
      <c r="BU255" s="5"/>
      <c r="BV255" s="5"/>
      <c r="BW255" s="5"/>
      <c r="BX255" s="5"/>
      <c r="BY255" s="155"/>
      <c r="BZ255" s="5"/>
      <c r="CA255" s="5"/>
      <c r="CB255" s="155"/>
      <c r="CC255" s="5"/>
      <c r="CD255" s="5"/>
      <c r="CE255" s="15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155"/>
      <c r="CR255" s="5"/>
      <c r="CS255" s="5"/>
      <c r="CT255" s="155"/>
      <c r="CU255" s="5"/>
      <c r="CV255" s="5"/>
      <c r="CW255" s="155"/>
      <c r="CX255" s="5">
        <v>1</v>
      </c>
      <c r="CY255" s="5"/>
      <c r="CZ255" s="155"/>
      <c r="DA255" s="5"/>
      <c r="DB255" s="5"/>
      <c r="DC255" s="5"/>
      <c r="DD255" s="5"/>
      <c r="DE255" s="5"/>
      <c r="DF255" s="5"/>
      <c r="DG255" s="5"/>
      <c r="DH255" s="5"/>
      <c r="DI255" s="155"/>
      <c r="DJ255" s="5"/>
      <c r="DK255" s="5"/>
      <c r="DL255" s="155"/>
      <c r="DM255" s="5"/>
      <c r="DN255" s="5"/>
      <c r="DO255" s="155"/>
      <c r="DP255" s="5"/>
      <c r="DQ255" s="5"/>
      <c r="DR255" s="5"/>
      <c r="DS255" s="5"/>
      <c r="DT255" s="5"/>
      <c r="DU255" s="155"/>
      <c r="DV255" s="5"/>
      <c r="DW255" s="5"/>
      <c r="DX255" s="5"/>
      <c r="DY255" s="5"/>
      <c r="DZ255" s="5"/>
      <c r="EA255" s="5"/>
      <c r="EB255" s="10"/>
      <c r="EC255" s="5"/>
      <c r="ED255" s="155"/>
      <c r="EE255" s="5"/>
      <c r="EF255" s="5"/>
      <c r="EG255" s="15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155"/>
      <c r="EW255" s="5"/>
      <c r="EX255" s="5"/>
      <c r="EY255" s="5"/>
      <c r="EZ255" s="5"/>
      <c r="FA255" s="5"/>
      <c r="FB255" s="155"/>
      <c r="FC255" s="5"/>
      <c r="FD255" s="5"/>
      <c r="FE255" s="5"/>
      <c r="FF255" s="5"/>
      <c r="FG255" s="5"/>
      <c r="FH255" s="155"/>
      <c r="FI255" s="5"/>
      <c r="FJ255" s="5"/>
      <c r="FK255" s="155"/>
      <c r="FL255" s="5"/>
      <c r="FM255" s="5"/>
      <c r="FN255" s="155"/>
      <c r="FO255" s="5"/>
      <c r="FP255" s="5"/>
      <c r="FQ255" s="155"/>
      <c r="FR255" s="5"/>
      <c r="FS255" s="5"/>
      <c r="FT255" s="155"/>
      <c r="FU255" s="5"/>
      <c r="FV255" s="5"/>
      <c r="FW255" s="5"/>
      <c r="FX255" s="5"/>
      <c r="FY255" s="5"/>
      <c r="FZ255" s="5"/>
      <c r="GA255" s="45"/>
      <c r="GB255" s="5"/>
    </row>
    <row r="256" spans="1:184" ht="21" customHeight="1">
      <c r="A256" s="15">
        <v>224</v>
      </c>
      <c r="B256" s="301" t="s">
        <v>447</v>
      </c>
      <c r="C256" s="19" t="s">
        <v>1528</v>
      </c>
      <c r="D256" s="301" t="s">
        <v>116</v>
      </c>
      <c r="E256" s="42">
        <v>75</v>
      </c>
      <c r="F256" s="5"/>
      <c r="G256" s="5"/>
      <c r="H256" s="266">
        <f t="shared" si="31"/>
        <v>0</v>
      </c>
      <c r="I256" s="64">
        <f t="shared" si="24"/>
        <v>0</v>
      </c>
      <c r="J256" s="8">
        <f t="shared" si="25"/>
        <v>0</v>
      </c>
      <c r="K256" s="262">
        <f t="shared" si="26"/>
        <v>0</v>
      </c>
      <c r="L256" s="318">
        <f t="shared" si="27"/>
        <v>10</v>
      </c>
      <c r="M256" s="8">
        <f t="shared" si="28"/>
        <v>13</v>
      </c>
      <c r="N256" s="187">
        <f t="shared" si="30"/>
        <v>10</v>
      </c>
      <c r="O256" s="8">
        <f t="shared" si="29"/>
        <v>750</v>
      </c>
      <c r="P256" s="14"/>
      <c r="Q256" s="14"/>
      <c r="R256" s="290"/>
      <c r="S256" s="14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155"/>
      <c r="BB256" s="5"/>
      <c r="BC256" s="5"/>
      <c r="BD256" s="5"/>
      <c r="BE256" s="5"/>
      <c r="BF256" s="5"/>
      <c r="BG256" s="5"/>
      <c r="BH256" s="5"/>
      <c r="BI256" s="5"/>
      <c r="BJ256" s="155"/>
      <c r="BK256" s="5"/>
      <c r="BL256" s="5"/>
      <c r="BM256" s="5"/>
      <c r="BN256" s="5"/>
      <c r="BO256" s="5"/>
      <c r="BP256" s="155"/>
      <c r="BQ256" s="5"/>
      <c r="BR256" s="5"/>
      <c r="BS256" s="5"/>
      <c r="BT256" s="5"/>
      <c r="BU256" s="5"/>
      <c r="BV256" s="5"/>
      <c r="BW256" s="5"/>
      <c r="BX256" s="5"/>
      <c r="BY256" s="155"/>
      <c r="BZ256" s="5"/>
      <c r="CA256" s="5"/>
      <c r="CB256" s="155"/>
      <c r="CC256" s="5"/>
      <c r="CD256" s="5"/>
      <c r="CE256" s="15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155"/>
      <c r="CR256" s="5"/>
      <c r="CS256" s="5"/>
      <c r="CT256" s="155"/>
      <c r="CU256" s="5"/>
      <c r="CV256" s="5"/>
      <c r="CW256" s="155"/>
      <c r="CX256" s="5"/>
      <c r="CY256" s="5"/>
      <c r="CZ256" s="155"/>
      <c r="DA256" s="5"/>
      <c r="DB256" s="5"/>
      <c r="DC256" s="5"/>
      <c r="DD256" s="5"/>
      <c r="DE256" s="5"/>
      <c r="DF256" s="5"/>
      <c r="DG256" s="5"/>
      <c r="DH256" s="5"/>
      <c r="DI256" s="155"/>
      <c r="DJ256" s="5"/>
      <c r="DK256" s="5"/>
      <c r="DL256" s="155"/>
      <c r="DM256" s="5">
        <v>10</v>
      </c>
      <c r="DN256" s="5"/>
      <c r="DO256" s="155"/>
      <c r="DP256" s="5"/>
      <c r="DQ256" s="5"/>
      <c r="DR256" s="5"/>
      <c r="DS256" s="5"/>
      <c r="DT256" s="5"/>
      <c r="DU256" s="155"/>
      <c r="DV256" s="5"/>
      <c r="DW256" s="5"/>
      <c r="DX256" s="5"/>
      <c r="DY256" s="5"/>
      <c r="DZ256" s="5"/>
      <c r="EA256" s="5"/>
      <c r="EB256" s="10"/>
      <c r="EC256" s="5"/>
      <c r="ED256" s="155"/>
      <c r="EE256" s="5"/>
      <c r="EF256" s="5"/>
      <c r="EG256" s="15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155"/>
      <c r="EW256" s="5"/>
      <c r="EX256" s="5"/>
      <c r="EY256" s="5"/>
      <c r="EZ256" s="5"/>
      <c r="FA256" s="5"/>
      <c r="FB256" s="155"/>
      <c r="FC256" s="5"/>
      <c r="FD256" s="5"/>
      <c r="FE256" s="5"/>
      <c r="FF256" s="5"/>
      <c r="FG256" s="5"/>
      <c r="FH256" s="155"/>
      <c r="FI256" s="5"/>
      <c r="FJ256" s="5"/>
      <c r="FK256" s="155"/>
      <c r="FL256" s="5"/>
      <c r="FM256" s="5"/>
      <c r="FN256" s="155"/>
      <c r="FO256" s="5"/>
      <c r="FP256" s="5"/>
      <c r="FQ256" s="155"/>
      <c r="FR256" s="5"/>
      <c r="FS256" s="5"/>
      <c r="FT256" s="155"/>
      <c r="FU256" s="5"/>
      <c r="FV256" s="5"/>
      <c r="FW256" s="5"/>
      <c r="FX256" s="5"/>
      <c r="FY256" s="5"/>
      <c r="FZ256" s="5"/>
      <c r="GA256" s="45"/>
      <c r="GB256" s="5"/>
    </row>
    <row r="257" spans="1:184" ht="21" customHeight="1">
      <c r="A257" s="15">
        <v>225</v>
      </c>
      <c r="B257" s="301" t="s">
        <v>448</v>
      </c>
      <c r="C257" s="19" t="s">
        <v>1529</v>
      </c>
      <c r="D257" s="301" t="s">
        <v>116</v>
      </c>
      <c r="E257" s="42">
        <v>200</v>
      </c>
      <c r="F257" s="5"/>
      <c r="G257" s="5"/>
      <c r="H257" s="266">
        <f t="shared" si="31"/>
        <v>0</v>
      </c>
      <c r="I257" s="64">
        <f t="shared" si="24"/>
        <v>0</v>
      </c>
      <c r="J257" s="8">
        <f t="shared" si="25"/>
        <v>0</v>
      </c>
      <c r="K257" s="262">
        <f t="shared" si="26"/>
        <v>0</v>
      </c>
      <c r="L257" s="318">
        <f t="shared" si="27"/>
        <v>10</v>
      </c>
      <c r="M257" s="8">
        <f t="shared" si="28"/>
        <v>13</v>
      </c>
      <c r="N257" s="187">
        <f t="shared" si="30"/>
        <v>10</v>
      </c>
      <c r="O257" s="8">
        <f t="shared" si="29"/>
        <v>2000</v>
      </c>
      <c r="P257" s="14"/>
      <c r="Q257" s="14"/>
      <c r="R257" s="290"/>
      <c r="S257" s="14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155"/>
      <c r="BB257" s="5"/>
      <c r="BC257" s="5"/>
      <c r="BD257" s="5"/>
      <c r="BE257" s="5"/>
      <c r="BF257" s="5"/>
      <c r="BG257" s="5"/>
      <c r="BH257" s="5"/>
      <c r="BI257" s="5"/>
      <c r="BJ257" s="155"/>
      <c r="BK257" s="5"/>
      <c r="BL257" s="5"/>
      <c r="BM257" s="5"/>
      <c r="BN257" s="5"/>
      <c r="BO257" s="5"/>
      <c r="BP257" s="155"/>
      <c r="BQ257" s="5"/>
      <c r="BR257" s="5"/>
      <c r="BS257" s="5"/>
      <c r="BT257" s="5"/>
      <c r="BU257" s="5"/>
      <c r="BV257" s="5"/>
      <c r="BW257" s="5"/>
      <c r="BX257" s="5"/>
      <c r="BY257" s="155"/>
      <c r="BZ257" s="5"/>
      <c r="CA257" s="5"/>
      <c r="CB257" s="155"/>
      <c r="CC257" s="5"/>
      <c r="CD257" s="5"/>
      <c r="CE257" s="15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155"/>
      <c r="CR257" s="5"/>
      <c r="CS257" s="5"/>
      <c r="CT257" s="155"/>
      <c r="CU257" s="5"/>
      <c r="CV257" s="5"/>
      <c r="CW257" s="155"/>
      <c r="CX257" s="5"/>
      <c r="CY257" s="5"/>
      <c r="CZ257" s="155"/>
      <c r="DA257" s="5"/>
      <c r="DB257" s="5"/>
      <c r="DC257" s="5"/>
      <c r="DD257" s="5"/>
      <c r="DE257" s="5"/>
      <c r="DF257" s="5"/>
      <c r="DG257" s="5"/>
      <c r="DH257" s="5"/>
      <c r="DI257" s="155"/>
      <c r="DJ257" s="5"/>
      <c r="DK257" s="5"/>
      <c r="DL257" s="155"/>
      <c r="DM257" s="5">
        <v>10</v>
      </c>
      <c r="DN257" s="5"/>
      <c r="DO257" s="155"/>
      <c r="DP257" s="5"/>
      <c r="DQ257" s="5"/>
      <c r="DR257" s="5"/>
      <c r="DS257" s="5"/>
      <c r="DT257" s="5"/>
      <c r="DU257" s="155"/>
      <c r="DV257" s="5"/>
      <c r="DW257" s="5"/>
      <c r="DX257" s="5"/>
      <c r="DY257" s="5"/>
      <c r="DZ257" s="5"/>
      <c r="EA257" s="5"/>
      <c r="EB257" s="10"/>
      <c r="EC257" s="5"/>
      <c r="ED257" s="155"/>
      <c r="EE257" s="5"/>
      <c r="EF257" s="5"/>
      <c r="EG257" s="15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155"/>
      <c r="EW257" s="5"/>
      <c r="EX257" s="5"/>
      <c r="EY257" s="5"/>
      <c r="EZ257" s="5"/>
      <c r="FA257" s="5"/>
      <c r="FB257" s="155"/>
      <c r="FC257" s="5"/>
      <c r="FD257" s="5"/>
      <c r="FE257" s="5"/>
      <c r="FF257" s="5"/>
      <c r="FG257" s="5"/>
      <c r="FH257" s="155"/>
      <c r="FI257" s="5"/>
      <c r="FJ257" s="5"/>
      <c r="FK257" s="155"/>
      <c r="FL257" s="5"/>
      <c r="FM257" s="5"/>
      <c r="FN257" s="155"/>
      <c r="FO257" s="5"/>
      <c r="FP257" s="5"/>
      <c r="FQ257" s="155"/>
      <c r="FR257" s="5"/>
      <c r="FS257" s="5"/>
      <c r="FT257" s="155"/>
      <c r="FU257" s="5"/>
      <c r="FV257" s="5"/>
      <c r="FW257" s="5"/>
      <c r="FX257" s="5"/>
      <c r="FY257" s="5"/>
      <c r="FZ257" s="5"/>
      <c r="GA257" s="45"/>
      <c r="GB257" s="5"/>
    </row>
    <row r="258" spans="1:184" ht="21" customHeight="1">
      <c r="A258" s="15">
        <v>226</v>
      </c>
      <c r="B258" s="301" t="s">
        <v>449</v>
      </c>
      <c r="C258" s="19" t="s">
        <v>450</v>
      </c>
      <c r="D258" s="301" t="s">
        <v>116</v>
      </c>
      <c r="E258" s="42">
        <v>385</v>
      </c>
      <c r="F258" s="5"/>
      <c r="G258" s="5"/>
      <c r="H258" s="266">
        <f t="shared" si="31"/>
        <v>0</v>
      </c>
      <c r="I258" s="64">
        <f t="shared" si="24"/>
        <v>0</v>
      </c>
      <c r="J258" s="8">
        <f t="shared" si="25"/>
        <v>0</v>
      </c>
      <c r="K258" s="262">
        <f t="shared" si="26"/>
        <v>0</v>
      </c>
      <c r="L258" s="318">
        <f t="shared" si="27"/>
        <v>10</v>
      </c>
      <c r="M258" s="8">
        <f t="shared" si="28"/>
        <v>13</v>
      </c>
      <c r="N258" s="187">
        <f t="shared" si="30"/>
        <v>10</v>
      </c>
      <c r="O258" s="8">
        <f t="shared" si="29"/>
        <v>3850</v>
      </c>
      <c r="P258" s="14"/>
      <c r="Q258" s="14"/>
      <c r="R258" s="290"/>
      <c r="S258" s="14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155"/>
      <c r="BB258" s="5"/>
      <c r="BC258" s="5"/>
      <c r="BD258" s="5"/>
      <c r="BE258" s="5"/>
      <c r="BF258" s="5"/>
      <c r="BG258" s="5"/>
      <c r="BH258" s="5"/>
      <c r="BI258" s="5"/>
      <c r="BJ258" s="155"/>
      <c r="BK258" s="5"/>
      <c r="BL258" s="5"/>
      <c r="BM258" s="5"/>
      <c r="BN258" s="5"/>
      <c r="BO258" s="5"/>
      <c r="BP258" s="155"/>
      <c r="BQ258" s="5"/>
      <c r="BR258" s="5"/>
      <c r="BS258" s="5"/>
      <c r="BT258" s="5"/>
      <c r="BU258" s="5"/>
      <c r="BV258" s="5"/>
      <c r="BW258" s="5"/>
      <c r="BX258" s="5"/>
      <c r="BY258" s="155"/>
      <c r="BZ258" s="5"/>
      <c r="CA258" s="5"/>
      <c r="CB258" s="155"/>
      <c r="CC258" s="5"/>
      <c r="CD258" s="5"/>
      <c r="CE258" s="15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155"/>
      <c r="CR258" s="5"/>
      <c r="CS258" s="5"/>
      <c r="CT258" s="155"/>
      <c r="CU258" s="5"/>
      <c r="CV258" s="5"/>
      <c r="CW258" s="155"/>
      <c r="CX258" s="5"/>
      <c r="CY258" s="5"/>
      <c r="CZ258" s="155"/>
      <c r="DA258" s="5"/>
      <c r="DB258" s="5"/>
      <c r="DC258" s="5"/>
      <c r="DD258" s="5"/>
      <c r="DE258" s="5"/>
      <c r="DF258" s="5"/>
      <c r="DG258" s="5"/>
      <c r="DH258" s="5"/>
      <c r="DI258" s="155"/>
      <c r="DJ258" s="5"/>
      <c r="DK258" s="5"/>
      <c r="DL258" s="155"/>
      <c r="DM258" s="5">
        <v>10</v>
      </c>
      <c r="DN258" s="5"/>
      <c r="DO258" s="155"/>
      <c r="DP258" s="5"/>
      <c r="DQ258" s="5"/>
      <c r="DR258" s="5"/>
      <c r="DS258" s="5"/>
      <c r="DT258" s="5"/>
      <c r="DU258" s="155"/>
      <c r="DV258" s="5"/>
      <c r="DW258" s="5"/>
      <c r="DX258" s="5"/>
      <c r="DY258" s="5"/>
      <c r="DZ258" s="5"/>
      <c r="EA258" s="5"/>
      <c r="EB258" s="10"/>
      <c r="EC258" s="5"/>
      <c r="ED258" s="155"/>
      <c r="EE258" s="5"/>
      <c r="EF258" s="5"/>
      <c r="EG258" s="15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155"/>
      <c r="EW258" s="5"/>
      <c r="EX258" s="5"/>
      <c r="EY258" s="5"/>
      <c r="EZ258" s="5"/>
      <c r="FA258" s="5"/>
      <c r="FB258" s="155"/>
      <c r="FC258" s="5"/>
      <c r="FD258" s="5"/>
      <c r="FE258" s="5"/>
      <c r="FF258" s="5"/>
      <c r="FG258" s="5"/>
      <c r="FH258" s="155"/>
      <c r="FI258" s="5"/>
      <c r="FJ258" s="5"/>
      <c r="FK258" s="155"/>
      <c r="FL258" s="5"/>
      <c r="FM258" s="5"/>
      <c r="FN258" s="155"/>
      <c r="FO258" s="5"/>
      <c r="FP258" s="5"/>
      <c r="FQ258" s="155"/>
      <c r="FR258" s="5"/>
      <c r="FS258" s="5"/>
      <c r="FT258" s="155"/>
      <c r="FU258" s="5"/>
      <c r="FV258" s="5"/>
      <c r="FW258" s="5"/>
      <c r="FX258" s="5"/>
      <c r="FY258" s="5"/>
      <c r="FZ258" s="5"/>
      <c r="GA258" s="45"/>
      <c r="GB258" s="5"/>
    </row>
    <row r="259" spans="1:184" ht="21" customHeight="1">
      <c r="A259" s="15">
        <v>227</v>
      </c>
      <c r="B259" s="204" t="s">
        <v>451</v>
      </c>
      <c r="C259" s="19" t="s">
        <v>452</v>
      </c>
      <c r="D259" s="301" t="s">
        <v>116</v>
      </c>
      <c r="E259" s="42">
        <v>320</v>
      </c>
      <c r="F259" s="5"/>
      <c r="G259" s="5"/>
      <c r="H259" s="266">
        <f t="shared" si="31"/>
        <v>0</v>
      </c>
      <c r="I259" s="64">
        <f t="shared" si="24"/>
        <v>0</v>
      </c>
      <c r="J259" s="8">
        <f t="shared" si="25"/>
        <v>0</v>
      </c>
      <c r="K259" s="262">
        <f t="shared" si="26"/>
        <v>0</v>
      </c>
      <c r="L259" s="318">
        <f t="shared" si="27"/>
        <v>44</v>
      </c>
      <c r="M259" s="8">
        <f t="shared" si="28"/>
        <v>57.2</v>
      </c>
      <c r="N259" s="187">
        <f t="shared" si="30"/>
        <v>44</v>
      </c>
      <c r="O259" s="8">
        <f t="shared" si="29"/>
        <v>14080</v>
      </c>
      <c r="P259" s="14"/>
      <c r="Q259" s="14"/>
      <c r="R259" s="290"/>
      <c r="S259" s="14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155"/>
      <c r="BB259" s="5"/>
      <c r="BC259" s="5"/>
      <c r="BD259" s="5"/>
      <c r="BE259" s="5"/>
      <c r="BF259" s="5"/>
      <c r="BG259" s="5"/>
      <c r="BH259" s="5"/>
      <c r="BI259" s="5"/>
      <c r="BJ259" s="155"/>
      <c r="BK259" s="5">
        <v>24</v>
      </c>
      <c r="BL259" s="5"/>
      <c r="BM259" s="5"/>
      <c r="BN259" s="5"/>
      <c r="BO259" s="5"/>
      <c r="BP259" s="155"/>
      <c r="BQ259" s="5"/>
      <c r="BR259" s="5"/>
      <c r="BS259" s="5"/>
      <c r="BT259" s="5"/>
      <c r="BU259" s="5"/>
      <c r="BV259" s="5"/>
      <c r="BW259" s="5"/>
      <c r="BX259" s="5"/>
      <c r="BY259" s="155"/>
      <c r="BZ259" s="5"/>
      <c r="CA259" s="5"/>
      <c r="CB259" s="155"/>
      <c r="CC259" s="5"/>
      <c r="CD259" s="5"/>
      <c r="CE259" s="15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155"/>
      <c r="CR259" s="5"/>
      <c r="CS259" s="5"/>
      <c r="CT259" s="155"/>
      <c r="CU259" s="5"/>
      <c r="CV259" s="5"/>
      <c r="CW259" s="155"/>
      <c r="CX259" s="5"/>
      <c r="CY259" s="5"/>
      <c r="CZ259" s="155"/>
      <c r="DA259" s="5"/>
      <c r="DB259" s="5"/>
      <c r="DC259" s="5"/>
      <c r="DD259" s="5"/>
      <c r="DE259" s="5"/>
      <c r="DF259" s="5"/>
      <c r="DG259" s="5"/>
      <c r="DH259" s="5"/>
      <c r="DI259" s="155"/>
      <c r="DJ259" s="5"/>
      <c r="DK259" s="5"/>
      <c r="DL259" s="155"/>
      <c r="DM259" s="5">
        <v>20</v>
      </c>
      <c r="DN259" s="5"/>
      <c r="DO259" s="155"/>
      <c r="DP259" s="5"/>
      <c r="DQ259" s="5"/>
      <c r="DR259" s="5"/>
      <c r="DS259" s="5"/>
      <c r="DT259" s="5"/>
      <c r="DU259" s="155"/>
      <c r="DV259" s="5"/>
      <c r="DW259" s="5"/>
      <c r="DX259" s="5"/>
      <c r="DY259" s="5"/>
      <c r="DZ259" s="5"/>
      <c r="EA259" s="5"/>
      <c r="EB259" s="10"/>
      <c r="EC259" s="5"/>
      <c r="ED259" s="155"/>
      <c r="EE259" s="5"/>
      <c r="EF259" s="5"/>
      <c r="EG259" s="15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155"/>
      <c r="EW259" s="5"/>
      <c r="EX259" s="5"/>
      <c r="EY259" s="5"/>
      <c r="EZ259" s="5"/>
      <c r="FA259" s="5"/>
      <c r="FB259" s="155"/>
      <c r="FC259" s="5"/>
      <c r="FD259" s="5"/>
      <c r="FE259" s="5"/>
      <c r="FF259" s="5"/>
      <c r="FG259" s="5"/>
      <c r="FH259" s="155"/>
      <c r="FI259" s="5"/>
      <c r="FJ259" s="5"/>
      <c r="FK259" s="155"/>
      <c r="FL259" s="5"/>
      <c r="FM259" s="5"/>
      <c r="FN259" s="155"/>
      <c r="FO259" s="5"/>
      <c r="FP259" s="5"/>
      <c r="FQ259" s="155"/>
      <c r="FR259" s="5"/>
      <c r="FS259" s="5"/>
      <c r="FT259" s="155"/>
      <c r="FU259" s="5"/>
      <c r="FV259" s="5"/>
      <c r="FW259" s="5"/>
      <c r="FX259" s="5"/>
      <c r="FY259" s="5"/>
      <c r="FZ259" s="5"/>
      <c r="GA259" s="45"/>
      <c r="GB259" s="5"/>
    </row>
    <row r="260" spans="1:184" ht="21" customHeight="1">
      <c r="A260" s="15">
        <v>228</v>
      </c>
      <c r="B260" s="204" t="s">
        <v>453</v>
      </c>
      <c r="C260" s="19" t="s">
        <v>454</v>
      </c>
      <c r="D260" s="301" t="s">
        <v>116</v>
      </c>
      <c r="E260" s="42">
        <v>1280</v>
      </c>
      <c r="F260" s="5"/>
      <c r="G260" s="5"/>
      <c r="H260" s="266">
        <f t="shared" si="31"/>
        <v>0</v>
      </c>
      <c r="I260" s="64">
        <f t="shared" si="24"/>
        <v>0</v>
      </c>
      <c r="J260" s="8">
        <f t="shared" si="25"/>
        <v>0</v>
      </c>
      <c r="K260" s="262">
        <f t="shared" si="26"/>
        <v>0</v>
      </c>
      <c r="L260" s="318">
        <f t="shared" si="27"/>
        <v>40</v>
      </c>
      <c r="M260" s="8">
        <f t="shared" si="28"/>
        <v>52</v>
      </c>
      <c r="N260" s="187">
        <f t="shared" si="30"/>
        <v>40</v>
      </c>
      <c r="O260" s="8">
        <f t="shared" si="29"/>
        <v>51200</v>
      </c>
      <c r="P260" s="14"/>
      <c r="Q260" s="14"/>
      <c r="R260" s="290"/>
      <c r="S260" s="14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155"/>
      <c r="BB260" s="5"/>
      <c r="BC260" s="5"/>
      <c r="BD260" s="5"/>
      <c r="BE260" s="5"/>
      <c r="BF260" s="5"/>
      <c r="BG260" s="5"/>
      <c r="BH260" s="5"/>
      <c r="BI260" s="5"/>
      <c r="BJ260" s="155"/>
      <c r="BK260" s="5">
        <v>40</v>
      </c>
      <c r="BL260" s="5"/>
      <c r="BM260" s="5"/>
      <c r="BN260" s="5"/>
      <c r="BO260" s="5"/>
      <c r="BP260" s="155"/>
      <c r="BQ260" s="5"/>
      <c r="BR260" s="5"/>
      <c r="BS260" s="5"/>
      <c r="BT260" s="5"/>
      <c r="BU260" s="5"/>
      <c r="BV260" s="5"/>
      <c r="BW260" s="5"/>
      <c r="BX260" s="5"/>
      <c r="BY260" s="155"/>
      <c r="BZ260" s="5"/>
      <c r="CA260" s="5"/>
      <c r="CB260" s="155"/>
      <c r="CC260" s="5"/>
      <c r="CD260" s="5"/>
      <c r="CE260" s="15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155"/>
      <c r="CR260" s="5"/>
      <c r="CS260" s="5"/>
      <c r="CT260" s="155"/>
      <c r="CU260" s="5"/>
      <c r="CV260" s="5"/>
      <c r="CW260" s="155"/>
      <c r="CX260" s="5"/>
      <c r="CY260" s="5"/>
      <c r="CZ260" s="155"/>
      <c r="DA260" s="5"/>
      <c r="DB260" s="5"/>
      <c r="DC260" s="5"/>
      <c r="DD260" s="5"/>
      <c r="DE260" s="5"/>
      <c r="DF260" s="5"/>
      <c r="DG260" s="5"/>
      <c r="DH260" s="5"/>
      <c r="DI260" s="155"/>
      <c r="DJ260" s="5"/>
      <c r="DK260" s="5"/>
      <c r="DL260" s="155"/>
      <c r="DM260" s="5"/>
      <c r="DN260" s="5"/>
      <c r="DO260" s="155"/>
      <c r="DP260" s="5"/>
      <c r="DQ260" s="5"/>
      <c r="DR260" s="5"/>
      <c r="DS260" s="5"/>
      <c r="DT260" s="5"/>
      <c r="DU260" s="155"/>
      <c r="DV260" s="5"/>
      <c r="DW260" s="5"/>
      <c r="DX260" s="5"/>
      <c r="DY260" s="5"/>
      <c r="DZ260" s="5"/>
      <c r="EA260" s="5"/>
      <c r="EB260" s="10"/>
      <c r="EC260" s="5"/>
      <c r="ED260" s="155"/>
      <c r="EE260" s="5"/>
      <c r="EF260" s="5"/>
      <c r="EG260" s="15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155"/>
      <c r="EW260" s="5"/>
      <c r="EX260" s="5"/>
      <c r="EY260" s="5"/>
      <c r="EZ260" s="5"/>
      <c r="FA260" s="5"/>
      <c r="FB260" s="155"/>
      <c r="FC260" s="5"/>
      <c r="FD260" s="5"/>
      <c r="FE260" s="5"/>
      <c r="FF260" s="5"/>
      <c r="FG260" s="5"/>
      <c r="FH260" s="155"/>
      <c r="FI260" s="5"/>
      <c r="FJ260" s="5"/>
      <c r="FK260" s="155"/>
      <c r="FL260" s="5"/>
      <c r="FM260" s="5"/>
      <c r="FN260" s="155"/>
      <c r="FO260" s="5"/>
      <c r="FP260" s="5"/>
      <c r="FQ260" s="155"/>
      <c r="FR260" s="5"/>
      <c r="FS260" s="5"/>
      <c r="FT260" s="155"/>
      <c r="FU260" s="5"/>
      <c r="FV260" s="5"/>
      <c r="FW260" s="5"/>
      <c r="FX260" s="5"/>
      <c r="FY260" s="5"/>
      <c r="FZ260" s="5"/>
      <c r="GA260" s="45"/>
      <c r="GB260" s="5"/>
    </row>
    <row r="261" spans="1:184" ht="21" customHeight="1">
      <c r="A261" s="15">
        <v>229</v>
      </c>
      <c r="B261" s="301"/>
      <c r="C261" s="19" t="s">
        <v>1531</v>
      </c>
      <c r="D261" s="301" t="s">
        <v>143</v>
      </c>
      <c r="E261" s="42">
        <v>65</v>
      </c>
      <c r="F261" s="5"/>
      <c r="G261" s="5"/>
      <c r="H261" s="266">
        <f t="shared" si="31"/>
        <v>0</v>
      </c>
      <c r="I261" s="64">
        <f t="shared" si="24"/>
        <v>0</v>
      </c>
      <c r="J261" s="8">
        <f t="shared" si="25"/>
        <v>0</v>
      </c>
      <c r="K261" s="262">
        <f t="shared" si="26"/>
        <v>0</v>
      </c>
      <c r="L261" s="318">
        <f t="shared" si="27"/>
        <v>0</v>
      </c>
      <c r="M261" s="8">
        <f t="shared" si="28"/>
        <v>0</v>
      </c>
      <c r="N261" s="187">
        <f t="shared" si="30"/>
        <v>0</v>
      </c>
      <c r="O261" s="8">
        <f t="shared" si="29"/>
        <v>0</v>
      </c>
      <c r="P261" s="14"/>
      <c r="Q261" s="14"/>
      <c r="R261" s="290"/>
      <c r="S261" s="14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155"/>
      <c r="BB261" s="5"/>
      <c r="BC261" s="5"/>
      <c r="BD261" s="5"/>
      <c r="BE261" s="5"/>
      <c r="BF261" s="5"/>
      <c r="BG261" s="5"/>
      <c r="BH261" s="5"/>
      <c r="BI261" s="5"/>
      <c r="BJ261" s="155"/>
      <c r="BK261" s="5"/>
      <c r="BL261" s="5"/>
      <c r="BM261" s="5"/>
      <c r="BN261" s="5"/>
      <c r="BO261" s="5"/>
      <c r="BP261" s="155"/>
      <c r="BQ261" s="5"/>
      <c r="BR261" s="5"/>
      <c r="BS261" s="5"/>
      <c r="BT261" s="5"/>
      <c r="BU261" s="5"/>
      <c r="BV261" s="5"/>
      <c r="BW261" s="5"/>
      <c r="BX261" s="5"/>
      <c r="BY261" s="155"/>
      <c r="BZ261" s="5"/>
      <c r="CA261" s="5"/>
      <c r="CB261" s="155"/>
      <c r="CC261" s="5"/>
      <c r="CD261" s="5"/>
      <c r="CE261" s="15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155"/>
      <c r="CR261" s="5"/>
      <c r="CS261" s="5"/>
      <c r="CT261" s="155"/>
      <c r="CU261" s="5"/>
      <c r="CV261" s="5"/>
      <c r="CW261" s="155"/>
      <c r="CX261" s="5"/>
      <c r="CY261" s="5"/>
      <c r="CZ261" s="155"/>
      <c r="DA261" s="5"/>
      <c r="DB261" s="5"/>
      <c r="DC261" s="5"/>
      <c r="DD261" s="5"/>
      <c r="DE261" s="5"/>
      <c r="DF261" s="5"/>
      <c r="DG261" s="5"/>
      <c r="DH261" s="5"/>
      <c r="DI261" s="155"/>
      <c r="DJ261" s="5"/>
      <c r="DK261" s="5"/>
      <c r="DL261" s="155"/>
      <c r="DM261" s="5"/>
      <c r="DN261" s="5"/>
      <c r="DO261" s="155"/>
      <c r="DP261" s="5"/>
      <c r="DQ261" s="5"/>
      <c r="DR261" s="5"/>
      <c r="DS261" s="5"/>
      <c r="DT261" s="5"/>
      <c r="DU261" s="155"/>
      <c r="DV261" s="5"/>
      <c r="DW261" s="5"/>
      <c r="DX261" s="5"/>
      <c r="DY261" s="5"/>
      <c r="DZ261" s="5"/>
      <c r="EA261" s="5"/>
      <c r="EB261" s="10"/>
      <c r="EC261" s="5"/>
      <c r="ED261" s="155"/>
      <c r="EE261" s="5"/>
      <c r="EF261" s="5"/>
      <c r="EG261" s="15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155"/>
      <c r="EW261" s="5"/>
      <c r="EX261" s="5"/>
      <c r="EY261" s="5"/>
      <c r="EZ261" s="5"/>
      <c r="FA261" s="5"/>
      <c r="FB261" s="155"/>
      <c r="FC261" s="5"/>
      <c r="FD261" s="5"/>
      <c r="FE261" s="5"/>
      <c r="FF261" s="5"/>
      <c r="FG261" s="5"/>
      <c r="FH261" s="155"/>
      <c r="FI261" s="5"/>
      <c r="FJ261" s="5"/>
      <c r="FK261" s="155"/>
      <c r="FL261" s="5"/>
      <c r="FM261" s="5"/>
      <c r="FN261" s="155"/>
      <c r="FO261" s="5"/>
      <c r="FP261" s="5"/>
      <c r="FQ261" s="155"/>
      <c r="FR261" s="5"/>
      <c r="FS261" s="5"/>
      <c r="FT261" s="155"/>
      <c r="FU261" s="5"/>
      <c r="FV261" s="5"/>
      <c r="FW261" s="5"/>
      <c r="FX261" s="5"/>
      <c r="FY261" s="5"/>
      <c r="FZ261" s="5"/>
      <c r="GA261" s="45"/>
      <c r="GB261" s="5"/>
    </row>
    <row r="262" spans="1:184" ht="21" customHeight="1">
      <c r="A262" s="15">
        <v>230</v>
      </c>
      <c r="B262" s="301"/>
      <c r="C262" s="19" t="s">
        <v>455</v>
      </c>
      <c r="D262" s="301" t="s">
        <v>143</v>
      </c>
      <c r="E262" s="42">
        <v>80</v>
      </c>
      <c r="F262" s="5"/>
      <c r="G262" s="5"/>
      <c r="H262" s="266">
        <f t="shared" si="31"/>
        <v>0</v>
      </c>
      <c r="I262" s="64">
        <f t="shared" si="24"/>
        <v>0</v>
      </c>
      <c r="J262" s="8">
        <f t="shared" si="25"/>
        <v>0</v>
      </c>
      <c r="K262" s="262">
        <f t="shared" si="26"/>
        <v>0</v>
      </c>
      <c r="L262" s="318">
        <f t="shared" si="27"/>
        <v>0</v>
      </c>
      <c r="M262" s="8">
        <f t="shared" si="28"/>
        <v>0</v>
      </c>
      <c r="N262" s="187">
        <f t="shared" si="30"/>
        <v>0</v>
      </c>
      <c r="O262" s="8">
        <f t="shared" si="29"/>
        <v>0</v>
      </c>
      <c r="P262" s="14"/>
      <c r="Q262" s="14"/>
      <c r="R262" s="290"/>
      <c r="S262" s="14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155"/>
      <c r="BB262" s="5"/>
      <c r="BC262" s="5"/>
      <c r="BD262" s="5"/>
      <c r="BE262" s="5"/>
      <c r="BF262" s="5"/>
      <c r="BG262" s="5"/>
      <c r="BH262" s="5"/>
      <c r="BI262" s="5"/>
      <c r="BJ262" s="155"/>
      <c r="BK262" s="5"/>
      <c r="BL262" s="5"/>
      <c r="BM262" s="5"/>
      <c r="BN262" s="5"/>
      <c r="BO262" s="5"/>
      <c r="BP262" s="155"/>
      <c r="BQ262" s="5"/>
      <c r="BR262" s="5"/>
      <c r="BS262" s="5"/>
      <c r="BT262" s="5"/>
      <c r="BU262" s="5"/>
      <c r="BV262" s="5"/>
      <c r="BW262" s="5"/>
      <c r="BX262" s="5"/>
      <c r="BY262" s="155"/>
      <c r="BZ262" s="5"/>
      <c r="CA262" s="5"/>
      <c r="CB262" s="155"/>
      <c r="CC262" s="5"/>
      <c r="CD262" s="5"/>
      <c r="CE262" s="15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155"/>
      <c r="CR262" s="5"/>
      <c r="CS262" s="5"/>
      <c r="CT262" s="155"/>
      <c r="CU262" s="5"/>
      <c r="CV262" s="5"/>
      <c r="CW262" s="155"/>
      <c r="CX262" s="5"/>
      <c r="CY262" s="5"/>
      <c r="CZ262" s="155"/>
      <c r="DA262" s="5"/>
      <c r="DB262" s="5"/>
      <c r="DC262" s="5"/>
      <c r="DD262" s="5"/>
      <c r="DE262" s="5"/>
      <c r="DF262" s="5"/>
      <c r="DG262" s="5"/>
      <c r="DH262" s="5"/>
      <c r="DI262" s="155"/>
      <c r="DJ262" s="5"/>
      <c r="DK262" s="5"/>
      <c r="DL262" s="155"/>
      <c r="DM262" s="5"/>
      <c r="DN262" s="5"/>
      <c r="DO262" s="155"/>
      <c r="DP262" s="5"/>
      <c r="DQ262" s="5"/>
      <c r="DR262" s="5"/>
      <c r="DS262" s="5"/>
      <c r="DT262" s="5"/>
      <c r="DU262" s="155"/>
      <c r="DV262" s="5"/>
      <c r="DW262" s="5"/>
      <c r="DX262" s="5"/>
      <c r="DY262" s="5"/>
      <c r="DZ262" s="5"/>
      <c r="EA262" s="5"/>
      <c r="EB262" s="10"/>
      <c r="EC262" s="5"/>
      <c r="ED262" s="155"/>
      <c r="EE262" s="5"/>
      <c r="EF262" s="5"/>
      <c r="EG262" s="15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155"/>
      <c r="EW262" s="5"/>
      <c r="EX262" s="5"/>
      <c r="EY262" s="5"/>
      <c r="EZ262" s="5"/>
      <c r="FA262" s="5"/>
      <c r="FB262" s="155"/>
      <c r="FC262" s="5"/>
      <c r="FD262" s="5"/>
      <c r="FE262" s="5"/>
      <c r="FF262" s="5"/>
      <c r="FG262" s="5"/>
      <c r="FH262" s="155"/>
      <c r="FI262" s="5"/>
      <c r="FJ262" s="5"/>
      <c r="FK262" s="155"/>
      <c r="FL262" s="5"/>
      <c r="FM262" s="5"/>
      <c r="FN262" s="155"/>
      <c r="FO262" s="5"/>
      <c r="FP262" s="5"/>
      <c r="FQ262" s="155"/>
      <c r="FR262" s="5"/>
      <c r="FS262" s="5"/>
      <c r="FT262" s="155"/>
      <c r="FU262" s="5"/>
      <c r="FV262" s="5"/>
      <c r="FW262" s="5"/>
      <c r="FX262" s="5"/>
      <c r="FY262" s="5"/>
      <c r="FZ262" s="5"/>
      <c r="GA262" s="45"/>
      <c r="GB262" s="5"/>
    </row>
    <row r="263" spans="1:184" ht="21" customHeight="1">
      <c r="A263" s="15">
        <v>231</v>
      </c>
      <c r="B263" s="204"/>
      <c r="C263" s="19" t="s">
        <v>456</v>
      </c>
      <c r="D263" s="301" t="s">
        <v>70</v>
      </c>
      <c r="E263" s="42">
        <v>1000</v>
      </c>
      <c r="F263" s="5"/>
      <c r="G263" s="5"/>
      <c r="H263" s="266">
        <f t="shared" si="31"/>
        <v>0</v>
      </c>
      <c r="I263" s="64">
        <f t="shared" si="24"/>
        <v>0</v>
      </c>
      <c r="J263" s="8">
        <f t="shared" si="25"/>
        <v>0</v>
      </c>
      <c r="K263" s="262">
        <f t="shared" si="26"/>
        <v>0</v>
      </c>
      <c r="L263" s="318">
        <f t="shared" si="27"/>
        <v>0</v>
      </c>
      <c r="M263" s="8">
        <f t="shared" si="28"/>
        <v>0</v>
      </c>
      <c r="N263" s="187">
        <f t="shared" si="30"/>
        <v>0</v>
      </c>
      <c r="O263" s="8">
        <f t="shared" si="29"/>
        <v>0</v>
      </c>
      <c r="P263" s="14"/>
      <c r="Q263" s="14"/>
      <c r="R263" s="290"/>
      <c r="S263" s="14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155"/>
      <c r="BB263" s="5"/>
      <c r="BC263" s="5"/>
      <c r="BD263" s="5"/>
      <c r="BE263" s="5"/>
      <c r="BF263" s="5"/>
      <c r="BG263" s="5"/>
      <c r="BH263" s="5"/>
      <c r="BI263" s="5"/>
      <c r="BJ263" s="155"/>
      <c r="BK263" s="5"/>
      <c r="BL263" s="5"/>
      <c r="BM263" s="5"/>
      <c r="BN263" s="5"/>
      <c r="BO263" s="5"/>
      <c r="BP263" s="155"/>
      <c r="BQ263" s="5"/>
      <c r="BR263" s="5"/>
      <c r="BS263" s="5"/>
      <c r="BT263" s="5"/>
      <c r="BU263" s="5"/>
      <c r="BV263" s="5"/>
      <c r="BW263" s="5"/>
      <c r="BX263" s="5"/>
      <c r="BY263" s="155"/>
      <c r="BZ263" s="5"/>
      <c r="CA263" s="5"/>
      <c r="CB263" s="155"/>
      <c r="CC263" s="5"/>
      <c r="CD263" s="5"/>
      <c r="CE263" s="15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155"/>
      <c r="CR263" s="5"/>
      <c r="CS263" s="5"/>
      <c r="CT263" s="155"/>
      <c r="CU263" s="5"/>
      <c r="CV263" s="5"/>
      <c r="CW263" s="155"/>
      <c r="CX263" s="5"/>
      <c r="CY263" s="5"/>
      <c r="CZ263" s="155"/>
      <c r="DA263" s="5"/>
      <c r="DB263" s="5"/>
      <c r="DC263" s="5"/>
      <c r="DD263" s="5"/>
      <c r="DE263" s="5"/>
      <c r="DF263" s="5"/>
      <c r="DG263" s="5"/>
      <c r="DH263" s="5"/>
      <c r="DI263" s="155"/>
      <c r="DJ263" s="5"/>
      <c r="DK263" s="5"/>
      <c r="DL263" s="155"/>
      <c r="DM263" s="5"/>
      <c r="DN263" s="5"/>
      <c r="DO263" s="155"/>
      <c r="DP263" s="5"/>
      <c r="DQ263" s="5"/>
      <c r="DR263" s="5"/>
      <c r="DS263" s="5"/>
      <c r="DT263" s="5"/>
      <c r="DU263" s="155"/>
      <c r="DV263" s="5"/>
      <c r="DW263" s="5"/>
      <c r="DX263" s="5"/>
      <c r="DY263" s="5"/>
      <c r="DZ263" s="5"/>
      <c r="EA263" s="5"/>
      <c r="EB263" s="10"/>
      <c r="EC263" s="5"/>
      <c r="ED263" s="155"/>
      <c r="EE263" s="5"/>
      <c r="EF263" s="5"/>
      <c r="EG263" s="15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155"/>
      <c r="EW263" s="5"/>
      <c r="EX263" s="5"/>
      <c r="EY263" s="5"/>
      <c r="EZ263" s="5"/>
      <c r="FA263" s="5"/>
      <c r="FB263" s="155"/>
      <c r="FC263" s="5"/>
      <c r="FD263" s="5"/>
      <c r="FE263" s="5"/>
      <c r="FF263" s="5"/>
      <c r="FG263" s="5"/>
      <c r="FH263" s="155"/>
      <c r="FI263" s="5"/>
      <c r="FJ263" s="5"/>
      <c r="FK263" s="155"/>
      <c r="FL263" s="5"/>
      <c r="FM263" s="5"/>
      <c r="FN263" s="155"/>
      <c r="FO263" s="5"/>
      <c r="FP263" s="5"/>
      <c r="FQ263" s="155"/>
      <c r="FR263" s="5"/>
      <c r="FS263" s="5"/>
      <c r="FT263" s="155"/>
      <c r="FU263" s="5"/>
      <c r="FV263" s="5"/>
      <c r="FW263" s="5"/>
      <c r="FX263" s="5"/>
      <c r="FY263" s="5"/>
      <c r="FZ263" s="5"/>
      <c r="GA263" s="45"/>
      <c r="GB263" s="5"/>
    </row>
    <row r="264" spans="1:184" ht="21" customHeight="1">
      <c r="A264" s="15">
        <v>232</v>
      </c>
      <c r="B264" s="204" t="s">
        <v>1878</v>
      </c>
      <c r="C264" s="19" t="s">
        <v>457</v>
      </c>
      <c r="D264" s="301" t="s">
        <v>116</v>
      </c>
      <c r="E264" s="42">
        <v>350</v>
      </c>
      <c r="F264" s="5"/>
      <c r="G264" s="5"/>
      <c r="H264" s="266">
        <f t="shared" si="31"/>
        <v>0</v>
      </c>
      <c r="I264" s="64">
        <f t="shared" si="24"/>
        <v>0</v>
      </c>
      <c r="J264" s="8">
        <f t="shared" si="25"/>
        <v>0</v>
      </c>
      <c r="K264" s="262">
        <f t="shared" si="26"/>
        <v>0</v>
      </c>
      <c r="L264" s="318">
        <f t="shared" si="27"/>
        <v>0</v>
      </c>
      <c r="M264" s="8">
        <f t="shared" si="28"/>
        <v>0</v>
      </c>
      <c r="N264" s="187">
        <f t="shared" si="30"/>
        <v>0</v>
      </c>
      <c r="O264" s="8">
        <f t="shared" si="29"/>
        <v>0</v>
      </c>
      <c r="P264" s="14"/>
      <c r="Q264" s="14"/>
      <c r="R264" s="290"/>
      <c r="S264" s="14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155"/>
      <c r="BB264" s="5"/>
      <c r="BC264" s="5"/>
      <c r="BD264" s="5"/>
      <c r="BE264" s="5"/>
      <c r="BF264" s="5"/>
      <c r="BG264" s="5"/>
      <c r="BH264" s="5"/>
      <c r="BI264" s="5"/>
      <c r="BJ264" s="155"/>
      <c r="BK264" s="5"/>
      <c r="BL264" s="5"/>
      <c r="BM264" s="5"/>
      <c r="BN264" s="5"/>
      <c r="BO264" s="5"/>
      <c r="BP264" s="155"/>
      <c r="BQ264" s="5"/>
      <c r="BR264" s="5"/>
      <c r="BS264" s="5"/>
      <c r="BT264" s="5"/>
      <c r="BU264" s="5"/>
      <c r="BV264" s="5"/>
      <c r="BW264" s="5"/>
      <c r="BX264" s="5"/>
      <c r="BY264" s="155"/>
      <c r="BZ264" s="5"/>
      <c r="CA264" s="5"/>
      <c r="CB264" s="155"/>
      <c r="CC264" s="5"/>
      <c r="CD264" s="5"/>
      <c r="CE264" s="15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155"/>
      <c r="CR264" s="5"/>
      <c r="CS264" s="5"/>
      <c r="CT264" s="155"/>
      <c r="CU264" s="5"/>
      <c r="CV264" s="5"/>
      <c r="CW264" s="155"/>
      <c r="CX264" s="5"/>
      <c r="CY264" s="5"/>
      <c r="CZ264" s="155"/>
      <c r="DA264" s="5"/>
      <c r="DB264" s="5"/>
      <c r="DC264" s="5"/>
      <c r="DD264" s="5"/>
      <c r="DE264" s="5"/>
      <c r="DF264" s="5"/>
      <c r="DG264" s="5"/>
      <c r="DH264" s="5"/>
      <c r="DI264" s="155"/>
      <c r="DJ264" s="5"/>
      <c r="DK264" s="5"/>
      <c r="DL264" s="155"/>
      <c r="DM264" s="5"/>
      <c r="DN264" s="5"/>
      <c r="DO264" s="155"/>
      <c r="DP264" s="5"/>
      <c r="DQ264" s="5"/>
      <c r="DR264" s="5"/>
      <c r="DS264" s="5"/>
      <c r="DT264" s="5"/>
      <c r="DU264" s="155"/>
      <c r="DV264" s="5"/>
      <c r="DW264" s="5"/>
      <c r="DX264" s="5"/>
      <c r="DY264" s="5"/>
      <c r="DZ264" s="5"/>
      <c r="EA264" s="5"/>
      <c r="EB264" s="10"/>
      <c r="EC264" s="5"/>
      <c r="ED264" s="155"/>
      <c r="EE264" s="5"/>
      <c r="EF264" s="5"/>
      <c r="EG264" s="15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155"/>
      <c r="EW264" s="5"/>
      <c r="EX264" s="5"/>
      <c r="EY264" s="5"/>
      <c r="EZ264" s="5"/>
      <c r="FA264" s="5"/>
      <c r="FB264" s="155"/>
      <c r="FC264" s="5"/>
      <c r="FD264" s="5"/>
      <c r="FE264" s="5"/>
      <c r="FF264" s="5"/>
      <c r="FG264" s="5"/>
      <c r="FH264" s="155"/>
      <c r="FI264" s="5"/>
      <c r="FJ264" s="5"/>
      <c r="FK264" s="155"/>
      <c r="FL264" s="5"/>
      <c r="FM264" s="5"/>
      <c r="FN264" s="155"/>
      <c r="FO264" s="5"/>
      <c r="FP264" s="5"/>
      <c r="FQ264" s="155"/>
      <c r="FR264" s="5"/>
      <c r="FS264" s="5"/>
      <c r="FT264" s="155"/>
      <c r="FU264" s="5"/>
      <c r="FV264" s="5"/>
      <c r="FW264" s="5"/>
      <c r="FX264" s="5"/>
      <c r="FY264" s="5"/>
      <c r="FZ264" s="5"/>
      <c r="GA264" s="45"/>
      <c r="GB264" s="5"/>
    </row>
    <row r="265" spans="1:184" ht="21" customHeight="1">
      <c r="A265" s="15">
        <v>233</v>
      </c>
      <c r="B265" s="204" t="s">
        <v>458</v>
      </c>
      <c r="C265" s="19" t="s">
        <v>459</v>
      </c>
      <c r="D265" s="301" t="s">
        <v>107</v>
      </c>
      <c r="E265" s="42">
        <v>580</v>
      </c>
      <c r="F265" s="5"/>
      <c r="G265" s="5"/>
      <c r="H265" s="266">
        <f t="shared" si="31"/>
        <v>0</v>
      </c>
      <c r="I265" s="64">
        <f aca="true" t="shared" si="32" ref="I265:I328">P265+S265+V265+AB265+Y265+AE265+AH265+AK265+AN265+AQ265+AT265+AW265+AZ265+BC265+BF265+BI265+BL265+BO265+BR265+BU265+BX265+CA265+CD265+CG265+CJ265+CM265+CP265+CS265+CV265+CY265+DB265+DE265+DH265+DK265+DN265+DQ265+DT265+DW265+DZ265+EC265+EF265+EI265+EL265+EO265+ER265+EU265+EX265+FA265+FD265+FG265+FJ265+FM265+FP265+FS265+FV265+FY265</f>
        <v>0</v>
      </c>
      <c r="J265" s="8">
        <f aca="true" t="shared" si="33" ref="J265:J328">Q265+T265+W265+Z265+AC265+AF265+AI265+AL265+AO265+AR265+AU265+AX265+BA265+BD265+BG265+BJ265+BM265+BP265+BS265+BV265+BY265+CB265+CE265+CH265+CK265+CN265+CQ265+CT265+CW265+CZ265+DC265+DF265+DI265+DL265+DO265+DR265+DU265+DX265+EA265+ED265+EG265+EJ265+EM265+EP265+ES265+EV265+EY265+FB265+FE265+FH265+FK265+FN265+FQ265+FT265+FW265+FZ265</f>
        <v>0</v>
      </c>
      <c r="K265" s="262">
        <f aca="true" t="shared" si="34" ref="K265:K328">I265+J265</f>
        <v>0</v>
      </c>
      <c r="L265" s="318">
        <f aca="true" t="shared" si="35" ref="L265:L328">R265+U265+X265+AA265+AD265+AG265+AJ265+AM265+AP265+AS265+AV265+AY265+BB265+BE265+BH265+BK265+BN265+BQ265+BT265+BZ265+CC265+CF265+CI265+CL265+CR265+CU265+CX265+DA265+DD265+DJ265+DM265+DP265+DS265+DV265+DY265+EB265+EE265+EH265+EK265+EN265+EQ265+ET265+EW265+EZ265+FC265+FF265+FI265+FL265+FO265+FR265+FU265+FX265+GA265+BW265+CO265+DG265</f>
        <v>12</v>
      </c>
      <c r="M265" s="8">
        <f aca="true" t="shared" si="36" ref="M265:M328">+L265*1.3</f>
        <v>15.600000000000001</v>
      </c>
      <c r="N265" s="187">
        <f aca="true" t="shared" si="37" ref="N265:N328">+L265-K265-H265</f>
        <v>12</v>
      </c>
      <c r="O265" s="8">
        <f aca="true" t="shared" si="38" ref="O265:O328">E265*N265</f>
        <v>6960</v>
      </c>
      <c r="P265" s="14"/>
      <c r="Q265" s="14"/>
      <c r="R265" s="290"/>
      <c r="S265" s="14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155"/>
      <c r="BB265" s="5"/>
      <c r="BC265" s="5"/>
      <c r="BD265" s="5"/>
      <c r="BE265" s="5"/>
      <c r="BF265" s="5"/>
      <c r="BG265" s="5"/>
      <c r="BH265" s="5"/>
      <c r="BI265" s="5"/>
      <c r="BJ265" s="155"/>
      <c r="BK265" s="5">
        <v>12</v>
      </c>
      <c r="BL265" s="5"/>
      <c r="BM265" s="5"/>
      <c r="BN265" s="5"/>
      <c r="BO265" s="5"/>
      <c r="BP265" s="155"/>
      <c r="BQ265" s="5"/>
      <c r="BR265" s="5"/>
      <c r="BS265" s="5"/>
      <c r="BT265" s="5"/>
      <c r="BU265" s="5"/>
      <c r="BV265" s="5"/>
      <c r="BW265" s="5"/>
      <c r="BX265" s="5"/>
      <c r="BY265" s="155"/>
      <c r="BZ265" s="5"/>
      <c r="CA265" s="5"/>
      <c r="CB265" s="155"/>
      <c r="CC265" s="5"/>
      <c r="CD265" s="5"/>
      <c r="CE265" s="15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155"/>
      <c r="CR265" s="5"/>
      <c r="CS265" s="5"/>
      <c r="CT265" s="155"/>
      <c r="CU265" s="5"/>
      <c r="CV265" s="5"/>
      <c r="CW265" s="155"/>
      <c r="CX265" s="5"/>
      <c r="CY265" s="5"/>
      <c r="CZ265" s="155"/>
      <c r="DA265" s="5"/>
      <c r="DB265" s="5"/>
      <c r="DC265" s="5"/>
      <c r="DD265" s="5"/>
      <c r="DE265" s="5"/>
      <c r="DF265" s="5"/>
      <c r="DG265" s="5"/>
      <c r="DH265" s="5"/>
      <c r="DI265" s="155"/>
      <c r="DJ265" s="5"/>
      <c r="DK265" s="5"/>
      <c r="DL265" s="155"/>
      <c r="DM265" s="5"/>
      <c r="DN265" s="5"/>
      <c r="DO265" s="155"/>
      <c r="DP265" s="5"/>
      <c r="DQ265" s="5"/>
      <c r="DR265" s="5"/>
      <c r="DS265" s="5"/>
      <c r="DT265" s="5"/>
      <c r="DU265" s="155"/>
      <c r="DV265" s="5"/>
      <c r="DW265" s="5"/>
      <c r="DX265" s="5"/>
      <c r="DY265" s="5"/>
      <c r="DZ265" s="5"/>
      <c r="EA265" s="5"/>
      <c r="EB265" s="10"/>
      <c r="EC265" s="5"/>
      <c r="ED265" s="155"/>
      <c r="EE265" s="5"/>
      <c r="EF265" s="5"/>
      <c r="EG265" s="15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155"/>
      <c r="EW265" s="5"/>
      <c r="EX265" s="5"/>
      <c r="EY265" s="5"/>
      <c r="EZ265" s="5"/>
      <c r="FA265" s="5"/>
      <c r="FB265" s="155"/>
      <c r="FC265" s="5"/>
      <c r="FD265" s="5"/>
      <c r="FE265" s="5"/>
      <c r="FF265" s="5"/>
      <c r="FG265" s="5"/>
      <c r="FH265" s="155"/>
      <c r="FI265" s="5"/>
      <c r="FJ265" s="5"/>
      <c r="FK265" s="155"/>
      <c r="FL265" s="5"/>
      <c r="FM265" s="5"/>
      <c r="FN265" s="155"/>
      <c r="FO265" s="5"/>
      <c r="FP265" s="5"/>
      <c r="FQ265" s="155"/>
      <c r="FR265" s="5"/>
      <c r="FS265" s="5"/>
      <c r="FT265" s="155"/>
      <c r="FU265" s="5"/>
      <c r="FV265" s="5"/>
      <c r="FW265" s="5"/>
      <c r="FX265" s="5"/>
      <c r="FY265" s="5"/>
      <c r="FZ265" s="5"/>
      <c r="GA265" s="45"/>
      <c r="GB265" s="5"/>
    </row>
    <row r="266" spans="1:184" ht="21" customHeight="1">
      <c r="A266" s="15">
        <v>234</v>
      </c>
      <c r="B266" s="204" t="s">
        <v>460</v>
      </c>
      <c r="C266" s="19" t="s">
        <v>461</v>
      </c>
      <c r="D266" s="301" t="s">
        <v>116</v>
      </c>
      <c r="E266" s="42">
        <v>390</v>
      </c>
      <c r="F266" s="5"/>
      <c r="G266" s="5"/>
      <c r="H266" s="266">
        <f t="shared" si="31"/>
        <v>0</v>
      </c>
      <c r="I266" s="64">
        <f t="shared" si="32"/>
        <v>0</v>
      </c>
      <c r="J266" s="8">
        <f t="shared" si="33"/>
        <v>0</v>
      </c>
      <c r="K266" s="262">
        <f t="shared" si="34"/>
        <v>0</v>
      </c>
      <c r="L266" s="318">
        <f t="shared" si="35"/>
        <v>24</v>
      </c>
      <c r="M266" s="8">
        <f t="shared" si="36"/>
        <v>31.200000000000003</v>
      </c>
      <c r="N266" s="187">
        <f t="shared" si="37"/>
        <v>24</v>
      </c>
      <c r="O266" s="8">
        <f t="shared" si="38"/>
        <v>9360</v>
      </c>
      <c r="P266" s="14"/>
      <c r="Q266" s="14"/>
      <c r="R266" s="290"/>
      <c r="S266" s="14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155"/>
      <c r="BB266" s="5"/>
      <c r="BC266" s="5"/>
      <c r="BD266" s="5"/>
      <c r="BE266" s="5"/>
      <c r="BF266" s="5"/>
      <c r="BG266" s="5"/>
      <c r="BH266" s="5"/>
      <c r="BI266" s="5"/>
      <c r="BJ266" s="155"/>
      <c r="BK266" s="5">
        <v>12</v>
      </c>
      <c r="BL266" s="5"/>
      <c r="BM266" s="5"/>
      <c r="BN266" s="5"/>
      <c r="BO266" s="5"/>
      <c r="BP266" s="155"/>
      <c r="BQ266" s="5"/>
      <c r="BR266" s="5"/>
      <c r="BS266" s="5"/>
      <c r="BT266" s="5"/>
      <c r="BU266" s="5"/>
      <c r="BV266" s="5"/>
      <c r="BW266" s="5"/>
      <c r="BX266" s="5"/>
      <c r="BY266" s="155"/>
      <c r="BZ266" s="5"/>
      <c r="CA266" s="5"/>
      <c r="CB266" s="155"/>
      <c r="CC266" s="5"/>
      <c r="CD266" s="5"/>
      <c r="CE266" s="15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155"/>
      <c r="CR266" s="5"/>
      <c r="CS266" s="5"/>
      <c r="CT266" s="155"/>
      <c r="CU266" s="5"/>
      <c r="CV266" s="5"/>
      <c r="CW266" s="155"/>
      <c r="CX266" s="5"/>
      <c r="CY266" s="5"/>
      <c r="CZ266" s="155"/>
      <c r="DA266" s="5"/>
      <c r="DB266" s="5"/>
      <c r="DC266" s="5"/>
      <c r="DD266" s="5"/>
      <c r="DE266" s="5"/>
      <c r="DF266" s="5"/>
      <c r="DG266" s="5"/>
      <c r="DH266" s="5"/>
      <c r="DI266" s="155"/>
      <c r="DJ266" s="5"/>
      <c r="DK266" s="5"/>
      <c r="DL266" s="155"/>
      <c r="DM266" s="5">
        <v>10</v>
      </c>
      <c r="DN266" s="5"/>
      <c r="DO266" s="155"/>
      <c r="DP266" s="5"/>
      <c r="DQ266" s="5"/>
      <c r="DR266" s="5"/>
      <c r="DS266" s="5"/>
      <c r="DT266" s="5"/>
      <c r="DU266" s="155"/>
      <c r="DV266" s="5"/>
      <c r="DW266" s="5"/>
      <c r="DX266" s="5"/>
      <c r="DY266" s="5"/>
      <c r="DZ266" s="5"/>
      <c r="EA266" s="5"/>
      <c r="EB266" s="10"/>
      <c r="EC266" s="5"/>
      <c r="ED266" s="155"/>
      <c r="EE266" s="5"/>
      <c r="EF266" s="5"/>
      <c r="EG266" s="155"/>
      <c r="EH266" s="5">
        <v>2</v>
      </c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155"/>
      <c r="EW266" s="5"/>
      <c r="EX266" s="5"/>
      <c r="EY266" s="5"/>
      <c r="EZ266" s="5"/>
      <c r="FA266" s="5"/>
      <c r="FB266" s="155"/>
      <c r="FC266" s="5"/>
      <c r="FD266" s="5"/>
      <c r="FE266" s="5"/>
      <c r="FF266" s="5"/>
      <c r="FG266" s="5"/>
      <c r="FH266" s="155"/>
      <c r="FI266" s="5"/>
      <c r="FJ266" s="5"/>
      <c r="FK266" s="155"/>
      <c r="FL266" s="5"/>
      <c r="FM266" s="5"/>
      <c r="FN266" s="155"/>
      <c r="FO266" s="5"/>
      <c r="FP266" s="5"/>
      <c r="FQ266" s="155"/>
      <c r="FR266" s="5"/>
      <c r="FS266" s="5"/>
      <c r="FT266" s="155"/>
      <c r="FU266" s="5"/>
      <c r="FV266" s="5"/>
      <c r="FW266" s="5"/>
      <c r="FX266" s="5"/>
      <c r="FY266" s="5"/>
      <c r="FZ266" s="5"/>
      <c r="GA266" s="45"/>
      <c r="GB266" s="5"/>
    </row>
    <row r="267" spans="1:184" ht="21" customHeight="1">
      <c r="A267" s="15">
        <v>235</v>
      </c>
      <c r="B267" s="204" t="s">
        <v>462</v>
      </c>
      <c r="C267" s="19" t="s">
        <v>463</v>
      </c>
      <c r="D267" s="301" t="s">
        <v>116</v>
      </c>
      <c r="E267" s="42">
        <v>280</v>
      </c>
      <c r="F267" s="5"/>
      <c r="G267" s="5"/>
      <c r="H267" s="266">
        <f t="shared" si="31"/>
        <v>0</v>
      </c>
      <c r="I267" s="64">
        <f t="shared" si="32"/>
        <v>0</v>
      </c>
      <c r="J267" s="8">
        <f t="shared" si="33"/>
        <v>0</v>
      </c>
      <c r="K267" s="262">
        <f t="shared" si="34"/>
        <v>0</v>
      </c>
      <c r="L267" s="318">
        <f t="shared" si="35"/>
        <v>0</v>
      </c>
      <c r="M267" s="8">
        <f t="shared" si="36"/>
        <v>0</v>
      </c>
      <c r="N267" s="187">
        <f t="shared" si="37"/>
        <v>0</v>
      </c>
      <c r="O267" s="8">
        <f t="shared" si="38"/>
        <v>0</v>
      </c>
      <c r="P267" s="14"/>
      <c r="Q267" s="14"/>
      <c r="R267" s="290"/>
      <c r="S267" s="14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155"/>
      <c r="BB267" s="5"/>
      <c r="BC267" s="5"/>
      <c r="BD267" s="5"/>
      <c r="BE267" s="5"/>
      <c r="BF267" s="5"/>
      <c r="BG267" s="5"/>
      <c r="BH267" s="5"/>
      <c r="BI267" s="5"/>
      <c r="BJ267" s="155"/>
      <c r="BK267" s="5"/>
      <c r="BL267" s="5"/>
      <c r="BM267" s="5"/>
      <c r="BN267" s="5"/>
      <c r="BO267" s="5"/>
      <c r="BP267" s="155"/>
      <c r="BQ267" s="5"/>
      <c r="BR267" s="5"/>
      <c r="BS267" s="5"/>
      <c r="BT267" s="5"/>
      <c r="BU267" s="5"/>
      <c r="BV267" s="5"/>
      <c r="BW267" s="5"/>
      <c r="BX267" s="5"/>
      <c r="BY267" s="155"/>
      <c r="BZ267" s="5"/>
      <c r="CA267" s="5"/>
      <c r="CB267" s="155"/>
      <c r="CC267" s="5"/>
      <c r="CD267" s="5"/>
      <c r="CE267" s="15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155"/>
      <c r="CR267" s="5"/>
      <c r="CS267" s="5"/>
      <c r="CT267" s="155"/>
      <c r="CU267" s="5"/>
      <c r="CV267" s="5"/>
      <c r="CW267" s="155"/>
      <c r="CX267" s="5"/>
      <c r="CY267" s="5"/>
      <c r="CZ267" s="155"/>
      <c r="DA267" s="5"/>
      <c r="DB267" s="5"/>
      <c r="DC267" s="5"/>
      <c r="DD267" s="5"/>
      <c r="DE267" s="5"/>
      <c r="DF267" s="5"/>
      <c r="DG267" s="5"/>
      <c r="DH267" s="5"/>
      <c r="DI267" s="155"/>
      <c r="DJ267" s="5"/>
      <c r="DK267" s="5"/>
      <c r="DL267" s="155"/>
      <c r="DM267" s="5"/>
      <c r="DN267" s="5"/>
      <c r="DO267" s="155"/>
      <c r="DP267" s="5"/>
      <c r="DQ267" s="5"/>
      <c r="DR267" s="5"/>
      <c r="DS267" s="5"/>
      <c r="DT267" s="5"/>
      <c r="DU267" s="155"/>
      <c r="DV267" s="5"/>
      <c r="DW267" s="5"/>
      <c r="DX267" s="5"/>
      <c r="DY267" s="5"/>
      <c r="DZ267" s="5"/>
      <c r="EA267" s="5"/>
      <c r="EB267" s="10"/>
      <c r="EC267" s="5"/>
      <c r="ED267" s="155"/>
      <c r="EE267" s="5"/>
      <c r="EF267" s="5"/>
      <c r="EG267" s="15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155"/>
      <c r="EW267" s="5"/>
      <c r="EX267" s="5"/>
      <c r="EY267" s="5"/>
      <c r="EZ267" s="5"/>
      <c r="FA267" s="5"/>
      <c r="FB267" s="155"/>
      <c r="FC267" s="5"/>
      <c r="FD267" s="5"/>
      <c r="FE267" s="5"/>
      <c r="FF267" s="5"/>
      <c r="FG267" s="5"/>
      <c r="FH267" s="155"/>
      <c r="FI267" s="5"/>
      <c r="FJ267" s="5"/>
      <c r="FK267" s="155"/>
      <c r="FL267" s="5"/>
      <c r="FM267" s="5"/>
      <c r="FN267" s="155"/>
      <c r="FO267" s="5"/>
      <c r="FP267" s="5"/>
      <c r="FQ267" s="155"/>
      <c r="FR267" s="5"/>
      <c r="FS267" s="5"/>
      <c r="FT267" s="155"/>
      <c r="FU267" s="5"/>
      <c r="FV267" s="5"/>
      <c r="FW267" s="5"/>
      <c r="FX267" s="5"/>
      <c r="FY267" s="5"/>
      <c r="FZ267" s="5"/>
      <c r="GA267" s="45"/>
      <c r="GB267" s="5"/>
    </row>
    <row r="268" spans="1:184" ht="21" customHeight="1">
      <c r="A268" s="15">
        <v>236</v>
      </c>
      <c r="B268" s="301" t="s">
        <v>1587</v>
      </c>
      <c r="C268" s="19" t="s">
        <v>1586</v>
      </c>
      <c r="D268" s="301" t="s">
        <v>116</v>
      </c>
      <c r="E268" s="42">
        <v>65</v>
      </c>
      <c r="F268" s="5"/>
      <c r="G268" s="5"/>
      <c r="H268" s="266">
        <f t="shared" si="31"/>
        <v>0</v>
      </c>
      <c r="I268" s="64">
        <f t="shared" si="32"/>
        <v>0</v>
      </c>
      <c r="J268" s="8">
        <f t="shared" si="33"/>
        <v>0</v>
      </c>
      <c r="K268" s="262">
        <f t="shared" si="34"/>
        <v>0</v>
      </c>
      <c r="L268" s="318">
        <f t="shared" si="35"/>
        <v>12</v>
      </c>
      <c r="M268" s="8">
        <f t="shared" si="36"/>
        <v>15.600000000000001</v>
      </c>
      <c r="N268" s="187">
        <f t="shared" si="37"/>
        <v>12</v>
      </c>
      <c r="O268" s="8">
        <f t="shared" si="38"/>
        <v>780</v>
      </c>
      <c r="P268" s="14"/>
      <c r="Q268" s="14"/>
      <c r="R268" s="290"/>
      <c r="S268" s="14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155"/>
      <c r="BB268" s="5"/>
      <c r="BC268" s="5"/>
      <c r="BD268" s="5"/>
      <c r="BE268" s="5"/>
      <c r="BF268" s="5"/>
      <c r="BG268" s="5"/>
      <c r="BH268" s="5"/>
      <c r="BI268" s="5"/>
      <c r="BJ268" s="155"/>
      <c r="BK268" s="5">
        <v>12</v>
      </c>
      <c r="BL268" s="5"/>
      <c r="BM268" s="5"/>
      <c r="BN268" s="5"/>
      <c r="BO268" s="5"/>
      <c r="BP268" s="155"/>
      <c r="BQ268" s="5"/>
      <c r="BR268" s="5"/>
      <c r="BS268" s="5"/>
      <c r="BT268" s="5"/>
      <c r="BU268" s="5"/>
      <c r="BV268" s="5"/>
      <c r="BW268" s="5"/>
      <c r="BX268" s="5"/>
      <c r="BY268" s="155"/>
      <c r="BZ268" s="5"/>
      <c r="CA268" s="5"/>
      <c r="CB268" s="155"/>
      <c r="CC268" s="5"/>
      <c r="CD268" s="5"/>
      <c r="CE268" s="15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155"/>
      <c r="CR268" s="5"/>
      <c r="CS268" s="5"/>
      <c r="CT268" s="155"/>
      <c r="CU268" s="5"/>
      <c r="CV268" s="5"/>
      <c r="CW268" s="155"/>
      <c r="CX268" s="5"/>
      <c r="CY268" s="5"/>
      <c r="CZ268" s="155"/>
      <c r="DA268" s="5"/>
      <c r="DB268" s="5"/>
      <c r="DC268" s="5"/>
      <c r="DD268" s="5"/>
      <c r="DE268" s="5"/>
      <c r="DF268" s="5"/>
      <c r="DG268" s="5"/>
      <c r="DH268" s="5"/>
      <c r="DI268" s="155"/>
      <c r="DJ268" s="5"/>
      <c r="DK268" s="5"/>
      <c r="DL268" s="155"/>
      <c r="DM268" s="5"/>
      <c r="DN268" s="5"/>
      <c r="DO268" s="155"/>
      <c r="DP268" s="5"/>
      <c r="DQ268" s="5"/>
      <c r="DR268" s="5"/>
      <c r="DS268" s="5"/>
      <c r="DT268" s="5"/>
      <c r="DU268" s="155"/>
      <c r="DV268" s="5"/>
      <c r="DW268" s="5"/>
      <c r="DX268" s="5"/>
      <c r="DY268" s="5"/>
      <c r="DZ268" s="5"/>
      <c r="EA268" s="5"/>
      <c r="EB268" s="10"/>
      <c r="EC268" s="5"/>
      <c r="ED268" s="155"/>
      <c r="EE268" s="5"/>
      <c r="EF268" s="5"/>
      <c r="EG268" s="15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155"/>
      <c r="EW268" s="5"/>
      <c r="EX268" s="5"/>
      <c r="EY268" s="5"/>
      <c r="EZ268" s="5"/>
      <c r="FA268" s="5"/>
      <c r="FB268" s="155"/>
      <c r="FC268" s="5"/>
      <c r="FD268" s="5"/>
      <c r="FE268" s="5"/>
      <c r="FF268" s="5"/>
      <c r="FG268" s="5"/>
      <c r="FH268" s="155"/>
      <c r="FI268" s="5"/>
      <c r="FJ268" s="5"/>
      <c r="FK268" s="155"/>
      <c r="FL268" s="5"/>
      <c r="FM268" s="5"/>
      <c r="FN268" s="155"/>
      <c r="FO268" s="5"/>
      <c r="FP268" s="5"/>
      <c r="FQ268" s="155"/>
      <c r="FR268" s="5"/>
      <c r="FS268" s="5"/>
      <c r="FT268" s="155"/>
      <c r="FU268" s="5"/>
      <c r="FV268" s="5"/>
      <c r="FW268" s="5"/>
      <c r="FX268" s="5"/>
      <c r="FY268" s="5"/>
      <c r="FZ268" s="5"/>
      <c r="GA268" s="45"/>
      <c r="GB268" s="5"/>
    </row>
    <row r="269" spans="1:184" ht="21" customHeight="1">
      <c r="A269" s="15">
        <v>237</v>
      </c>
      <c r="B269" s="206" t="s">
        <v>464</v>
      </c>
      <c r="C269" s="57" t="s">
        <v>465</v>
      </c>
      <c r="D269" s="301" t="s">
        <v>85</v>
      </c>
      <c r="E269" s="42">
        <v>2075.8</v>
      </c>
      <c r="F269" s="5">
        <v>26.5</v>
      </c>
      <c r="G269" s="5"/>
      <c r="H269" s="266">
        <f t="shared" si="31"/>
        <v>26.5</v>
      </c>
      <c r="I269" s="64">
        <f t="shared" si="32"/>
        <v>0</v>
      </c>
      <c r="J269" s="8">
        <f t="shared" si="33"/>
        <v>2.12</v>
      </c>
      <c r="K269" s="262">
        <f t="shared" si="34"/>
        <v>2.12</v>
      </c>
      <c r="L269" s="318">
        <f t="shared" si="35"/>
        <v>11</v>
      </c>
      <c r="M269" s="8">
        <f t="shared" si="36"/>
        <v>14.3</v>
      </c>
      <c r="N269" s="187"/>
      <c r="O269" s="8">
        <f t="shared" si="38"/>
        <v>0</v>
      </c>
      <c r="P269" s="14"/>
      <c r="Q269" s="14"/>
      <c r="R269" s="290"/>
      <c r="S269" s="14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155"/>
      <c r="BB269" s="5"/>
      <c r="BC269" s="5"/>
      <c r="BD269" s="5"/>
      <c r="BE269" s="5"/>
      <c r="BF269" s="5"/>
      <c r="BG269" s="5"/>
      <c r="BH269" s="5"/>
      <c r="BI269" s="5"/>
      <c r="BJ269" s="155"/>
      <c r="BK269" s="5"/>
      <c r="BL269" s="5"/>
      <c r="BM269" s="5"/>
      <c r="BN269" s="5"/>
      <c r="BO269" s="5"/>
      <c r="BP269" s="155"/>
      <c r="BQ269" s="5"/>
      <c r="BR269" s="5"/>
      <c r="BS269" s="5"/>
      <c r="BT269" s="5"/>
      <c r="BU269" s="5"/>
      <c r="BV269" s="5"/>
      <c r="BW269" s="5"/>
      <c r="BX269" s="5"/>
      <c r="BY269" s="155"/>
      <c r="BZ269" s="5"/>
      <c r="CA269" s="5"/>
      <c r="CB269" s="155"/>
      <c r="CC269" s="5"/>
      <c r="CD269" s="5"/>
      <c r="CE269" s="15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155"/>
      <c r="CR269" s="5"/>
      <c r="CS269" s="5"/>
      <c r="CT269" s="155"/>
      <c r="CU269" s="5"/>
      <c r="CV269" s="5"/>
      <c r="CW269" s="155"/>
      <c r="CX269" s="5"/>
      <c r="CY269" s="5"/>
      <c r="CZ269" s="155"/>
      <c r="DA269" s="5"/>
      <c r="DB269" s="5"/>
      <c r="DC269" s="5"/>
      <c r="DD269" s="5"/>
      <c r="DE269" s="5"/>
      <c r="DF269" s="5"/>
      <c r="DG269" s="5"/>
      <c r="DH269" s="5"/>
      <c r="DI269" s="155"/>
      <c r="DJ269" s="5"/>
      <c r="DK269" s="5"/>
      <c r="DL269" s="155"/>
      <c r="DM269" s="5"/>
      <c r="DN269" s="5"/>
      <c r="DO269" s="155"/>
      <c r="DP269" s="5"/>
      <c r="DQ269" s="5"/>
      <c r="DR269" s="5"/>
      <c r="DS269" s="5"/>
      <c r="DT269" s="5"/>
      <c r="DU269" s="155"/>
      <c r="DV269" s="5"/>
      <c r="DW269" s="5"/>
      <c r="DX269" s="5"/>
      <c r="DY269" s="5"/>
      <c r="DZ269" s="5"/>
      <c r="EA269" s="5"/>
      <c r="EB269" s="10"/>
      <c r="EC269" s="5"/>
      <c r="ED269" s="155"/>
      <c r="EE269" s="5"/>
      <c r="EF269" s="5"/>
      <c r="EG269" s="15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155"/>
      <c r="EW269" s="5"/>
      <c r="EX269" s="5"/>
      <c r="EY269" s="5"/>
      <c r="EZ269" s="5"/>
      <c r="FA269" s="5"/>
      <c r="FB269" s="155"/>
      <c r="FC269" s="5"/>
      <c r="FD269" s="5"/>
      <c r="FE269" s="5"/>
      <c r="FF269" s="5"/>
      <c r="FG269" s="5"/>
      <c r="FH269" s="155">
        <v>1.32</v>
      </c>
      <c r="FI269" s="5">
        <v>4</v>
      </c>
      <c r="FJ269" s="5"/>
      <c r="FK269" s="155"/>
      <c r="FL269" s="5"/>
      <c r="FM269" s="5"/>
      <c r="FN269" s="155"/>
      <c r="FO269" s="5"/>
      <c r="FP269" s="5"/>
      <c r="FQ269" s="155">
        <v>0.8</v>
      </c>
      <c r="FR269" s="5">
        <v>7</v>
      </c>
      <c r="FS269" s="5"/>
      <c r="FT269" s="155"/>
      <c r="FU269" s="5"/>
      <c r="FV269" s="5"/>
      <c r="FW269" s="5"/>
      <c r="FX269" s="5"/>
      <c r="FY269" s="5"/>
      <c r="FZ269" s="5"/>
      <c r="GA269" s="45"/>
      <c r="GB269" s="5"/>
    </row>
    <row r="270" spans="1:184" ht="21" customHeight="1">
      <c r="A270" s="15">
        <v>238</v>
      </c>
      <c r="B270" s="222" t="s">
        <v>466</v>
      </c>
      <c r="C270" s="82" t="s">
        <v>467</v>
      </c>
      <c r="D270" s="301" t="s">
        <v>85</v>
      </c>
      <c r="E270" s="42">
        <v>367.01</v>
      </c>
      <c r="F270" s="5"/>
      <c r="G270" s="5"/>
      <c r="H270" s="266">
        <f t="shared" si="31"/>
        <v>0</v>
      </c>
      <c r="I270" s="64">
        <f t="shared" si="32"/>
        <v>0</v>
      </c>
      <c r="J270" s="8">
        <f t="shared" si="33"/>
        <v>200</v>
      </c>
      <c r="K270" s="262">
        <f t="shared" si="34"/>
        <v>200</v>
      </c>
      <c r="L270" s="318">
        <f t="shared" si="35"/>
        <v>2000</v>
      </c>
      <c r="M270" s="8">
        <f t="shared" si="36"/>
        <v>2600</v>
      </c>
      <c r="N270" s="187">
        <f t="shared" si="37"/>
        <v>1800</v>
      </c>
      <c r="O270" s="8">
        <f t="shared" si="38"/>
        <v>660618</v>
      </c>
      <c r="P270" s="14"/>
      <c r="Q270" s="14"/>
      <c r="R270" s="290"/>
      <c r="S270" s="14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155"/>
      <c r="BB270" s="5"/>
      <c r="BC270" s="5"/>
      <c r="BD270" s="5"/>
      <c r="BE270" s="5"/>
      <c r="BF270" s="5"/>
      <c r="BG270" s="5"/>
      <c r="BH270" s="5"/>
      <c r="BI270" s="5"/>
      <c r="BJ270" s="155"/>
      <c r="BK270" s="5"/>
      <c r="BL270" s="5"/>
      <c r="BM270" s="5"/>
      <c r="BN270" s="5"/>
      <c r="BO270" s="5"/>
      <c r="BP270" s="155"/>
      <c r="BQ270" s="5"/>
      <c r="BR270" s="5"/>
      <c r="BS270" s="5"/>
      <c r="BT270" s="5"/>
      <c r="BU270" s="5"/>
      <c r="BV270" s="5"/>
      <c r="BW270" s="5"/>
      <c r="BX270" s="5"/>
      <c r="BY270" s="155"/>
      <c r="BZ270" s="5"/>
      <c r="CA270" s="5"/>
      <c r="CB270" s="155"/>
      <c r="CC270" s="5"/>
      <c r="CD270" s="5"/>
      <c r="CE270" s="15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155"/>
      <c r="CR270" s="5"/>
      <c r="CS270" s="5"/>
      <c r="CT270" s="155"/>
      <c r="CU270" s="5"/>
      <c r="CV270" s="5"/>
      <c r="CW270" s="155"/>
      <c r="CX270" s="5"/>
      <c r="CY270" s="5"/>
      <c r="CZ270" s="155">
        <v>200</v>
      </c>
      <c r="DA270" s="5">
        <v>2000</v>
      </c>
      <c r="DB270" s="5"/>
      <c r="DC270" s="5"/>
      <c r="DD270" s="5"/>
      <c r="DE270" s="5"/>
      <c r="DF270" s="5"/>
      <c r="DG270" s="5"/>
      <c r="DH270" s="5"/>
      <c r="DI270" s="155"/>
      <c r="DJ270" s="5"/>
      <c r="DK270" s="5"/>
      <c r="DL270" s="155"/>
      <c r="DM270" s="5"/>
      <c r="DN270" s="5"/>
      <c r="DO270" s="155"/>
      <c r="DP270" s="5"/>
      <c r="DQ270" s="5"/>
      <c r="DR270" s="5"/>
      <c r="DS270" s="5"/>
      <c r="DT270" s="5"/>
      <c r="DU270" s="155"/>
      <c r="DV270" s="5"/>
      <c r="DW270" s="5"/>
      <c r="DX270" s="5"/>
      <c r="DY270" s="5"/>
      <c r="DZ270" s="5"/>
      <c r="EA270" s="5"/>
      <c r="EB270" s="10"/>
      <c r="EC270" s="5"/>
      <c r="ED270" s="155"/>
      <c r="EE270" s="5"/>
      <c r="EF270" s="5"/>
      <c r="EG270" s="15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155"/>
      <c r="EW270" s="5"/>
      <c r="EX270" s="5"/>
      <c r="EY270" s="5"/>
      <c r="EZ270" s="5"/>
      <c r="FA270" s="5"/>
      <c r="FB270" s="155"/>
      <c r="FC270" s="5"/>
      <c r="FD270" s="5"/>
      <c r="FE270" s="5"/>
      <c r="FF270" s="5"/>
      <c r="FG270" s="5"/>
      <c r="FH270" s="155"/>
      <c r="FI270" s="5"/>
      <c r="FJ270" s="5"/>
      <c r="FK270" s="155"/>
      <c r="FL270" s="5"/>
      <c r="FM270" s="5"/>
      <c r="FN270" s="155"/>
      <c r="FO270" s="5"/>
      <c r="FP270" s="5"/>
      <c r="FQ270" s="155"/>
      <c r="FR270" s="5"/>
      <c r="FS270" s="5"/>
      <c r="FT270" s="155"/>
      <c r="FU270" s="5"/>
      <c r="FV270" s="5"/>
      <c r="FW270" s="5"/>
      <c r="FX270" s="5"/>
      <c r="FY270" s="5"/>
      <c r="FZ270" s="5"/>
      <c r="GA270" s="45"/>
      <c r="GB270" s="5"/>
    </row>
    <row r="271" spans="1:184" ht="21" customHeight="1">
      <c r="A271" s="15">
        <v>239</v>
      </c>
      <c r="B271" s="204" t="s">
        <v>468</v>
      </c>
      <c r="C271" s="19" t="s">
        <v>1871</v>
      </c>
      <c r="D271" s="301" t="s">
        <v>110</v>
      </c>
      <c r="E271" s="42">
        <v>700</v>
      </c>
      <c r="F271" s="5"/>
      <c r="G271" s="5"/>
      <c r="H271" s="266">
        <f t="shared" si="31"/>
        <v>0</v>
      </c>
      <c r="I271" s="64">
        <f t="shared" si="32"/>
        <v>0</v>
      </c>
      <c r="J271" s="8">
        <f t="shared" si="33"/>
        <v>0</v>
      </c>
      <c r="K271" s="262">
        <f t="shared" si="34"/>
        <v>0</v>
      </c>
      <c r="L271" s="318">
        <f t="shared" si="35"/>
        <v>12</v>
      </c>
      <c r="M271" s="8">
        <f t="shared" si="36"/>
        <v>15.600000000000001</v>
      </c>
      <c r="N271" s="187">
        <f t="shared" si="37"/>
        <v>12</v>
      </c>
      <c r="O271" s="8">
        <f t="shared" si="38"/>
        <v>8400</v>
      </c>
      <c r="P271" s="14"/>
      <c r="Q271" s="14"/>
      <c r="R271" s="290"/>
      <c r="S271" s="14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155"/>
      <c r="BB271" s="5"/>
      <c r="BC271" s="5"/>
      <c r="BD271" s="5"/>
      <c r="BE271" s="5"/>
      <c r="BF271" s="5"/>
      <c r="BG271" s="5"/>
      <c r="BH271" s="5"/>
      <c r="BI271" s="5"/>
      <c r="BJ271" s="155"/>
      <c r="BK271" s="5">
        <v>12</v>
      </c>
      <c r="BL271" s="5"/>
      <c r="BM271" s="5"/>
      <c r="BN271" s="5"/>
      <c r="BO271" s="5"/>
      <c r="BP271" s="155"/>
      <c r="BQ271" s="5"/>
      <c r="BR271" s="5"/>
      <c r="BS271" s="5"/>
      <c r="BT271" s="5"/>
      <c r="BU271" s="5"/>
      <c r="BV271" s="5"/>
      <c r="BW271" s="5"/>
      <c r="BX271" s="5"/>
      <c r="BY271" s="155"/>
      <c r="BZ271" s="5"/>
      <c r="CA271" s="5"/>
      <c r="CB271" s="155"/>
      <c r="CC271" s="5"/>
      <c r="CD271" s="5"/>
      <c r="CE271" s="15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155"/>
      <c r="CR271" s="5"/>
      <c r="CS271" s="5"/>
      <c r="CT271" s="155"/>
      <c r="CU271" s="5"/>
      <c r="CV271" s="5"/>
      <c r="CW271" s="155"/>
      <c r="CX271" s="5"/>
      <c r="CY271" s="5"/>
      <c r="CZ271" s="155"/>
      <c r="DA271" s="5"/>
      <c r="DB271" s="5"/>
      <c r="DC271" s="5"/>
      <c r="DD271" s="5"/>
      <c r="DE271" s="5"/>
      <c r="DF271" s="5"/>
      <c r="DG271" s="5"/>
      <c r="DH271" s="5"/>
      <c r="DI271" s="155"/>
      <c r="DJ271" s="5"/>
      <c r="DK271" s="5"/>
      <c r="DL271" s="155"/>
      <c r="DM271" s="5"/>
      <c r="DN271" s="5"/>
      <c r="DO271" s="155"/>
      <c r="DP271" s="5"/>
      <c r="DQ271" s="5"/>
      <c r="DR271" s="5"/>
      <c r="DS271" s="5"/>
      <c r="DT271" s="5"/>
      <c r="DU271" s="155"/>
      <c r="DV271" s="5"/>
      <c r="DW271" s="5"/>
      <c r="DX271" s="5"/>
      <c r="DY271" s="5"/>
      <c r="DZ271" s="5"/>
      <c r="EA271" s="5"/>
      <c r="EB271" s="10"/>
      <c r="EC271" s="5"/>
      <c r="ED271" s="155"/>
      <c r="EE271" s="5"/>
      <c r="EF271" s="5"/>
      <c r="EG271" s="15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155"/>
      <c r="EW271" s="5"/>
      <c r="EX271" s="5"/>
      <c r="EY271" s="5"/>
      <c r="EZ271" s="5"/>
      <c r="FA271" s="5"/>
      <c r="FB271" s="155"/>
      <c r="FC271" s="5"/>
      <c r="FD271" s="5"/>
      <c r="FE271" s="5"/>
      <c r="FF271" s="5"/>
      <c r="FG271" s="5"/>
      <c r="FH271" s="155"/>
      <c r="FI271" s="5"/>
      <c r="FJ271" s="5"/>
      <c r="FK271" s="155"/>
      <c r="FL271" s="5"/>
      <c r="FM271" s="5"/>
      <c r="FN271" s="155"/>
      <c r="FO271" s="5"/>
      <c r="FP271" s="5"/>
      <c r="FQ271" s="155"/>
      <c r="FR271" s="5"/>
      <c r="FS271" s="5"/>
      <c r="FT271" s="155"/>
      <c r="FU271" s="5"/>
      <c r="FV271" s="5"/>
      <c r="FW271" s="5"/>
      <c r="FX271" s="5"/>
      <c r="FY271" s="5"/>
      <c r="FZ271" s="5"/>
      <c r="GA271" s="45"/>
      <c r="GB271" s="5"/>
    </row>
    <row r="272" spans="1:184" ht="21" customHeight="1">
      <c r="A272" s="15">
        <v>240</v>
      </c>
      <c r="B272" s="206" t="s">
        <v>469</v>
      </c>
      <c r="C272" s="57" t="s">
        <v>470</v>
      </c>
      <c r="D272" s="301" t="s">
        <v>85</v>
      </c>
      <c r="E272" s="197">
        <v>3707.55</v>
      </c>
      <c r="F272" s="5">
        <v>415</v>
      </c>
      <c r="G272" s="5"/>
      <c r="H272" s="266">
        <f t="shared" si="31"/>
        <v>415</v>
      </c>
      <c r="I272" s="64">
        <f t="shared" si="32"/>
        <v>0</v>
      </c>
      <c r="J272" s="8">
        <f t="shared" si="33"/>
        <v>98</v>
      </c>
      <c r="K272" s="262">
        <f t="shared" si="34"/>
        <v>98</v>
      </c>
      <c r="L272" s="318">
        <f t="shared" si="35"/>
        <v>241</v>
      </c>
      <c r="M272" s="8">
        <f t="shared" si="36"/>
        <v>313.3</v>
      </c>
      <c r="N272" s="187"/>
      <c r="O272" s="8">
        <f t="shared" si="38"/>
        <v>0</v>
      </c>
      <c r="P272" s="14"/>
      <c r="Q272" s="14"/>
      <c r="R272" s="290"/>
      <c r="S272" s="14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155"/>
      <c r="BB272" s="5"/>
      <c r="BC272" s="5"/>
      <c r="BD272" s="5"/>
      <c r="BE272" s="5"/>
      <c r="BF272" s="5"/>
      <c r="BG272" s="5"/>
      <c r="BH272" s="5"/>
      <c r="BI272" s="5"/>
      <c r="BJ272" s="155"/>
      <c r="BK272" s="5"/>
      <c r="BL272" s="5"/>
      <c r="BM272" s="5"/>
      <c r="BN272" s="5"/>
      <c r="BO272" s="5"/>
      <c r="BP272" s="155"/>
      <c r="BQ272" s="5"/>
      <c r="BR272" s="5"/>
      <c r="BS272" s="5"/>
      <c r="BT272" s="5"/>
      <c r="BU272" s="5"/>
      <c r="BV272" s="5"/>
      <c r="BW272" s="5"/>
      <c r="BX272" s="5"/>
      <c r="BY272" s="155"/>
      <c r="BZ272" s="5"/>
      <c r="CA272" s="5"/>
      <c r="CB272" s="155"/>
      <c r="CC272" s="5"/>
      <c r="CD272" s="5"/>
      <c r="CE272" s="155">
        <v>89</v>
      </c>
      <c r="CF272" s="5">
        <v>130</v>
      </c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155"/>
      <c r="CR272" s="5"/>
      <c r="CS272" s="5"/>
      <c r="CT272" s="155"/>
      <c r="CU272" s="5"/>
      <c r="CV272" s="5"/>
      <c r="CW272" s="155">
        <v>9</v>
      </c>
      <c r="CX272" s="5">
        <v>110</v>
      </c>
      <c r="CY272" s="5"/>
      <c r="CZ272" s="155"/>
      <c r="DA272" s="5"/>
      <c r="DB272" s="5"/>
      <c r="DC272" s="5"/>
      <c r="DD272" s="5"/>
      <c r="DE272" s="5"/>
      <c r="DF272" s="5"/>
      <c r="DG272" s="5"/>
      <c r="DH272" s="5"/>
      <c r="DI272" s="155"/>
      <c r="DJ272" s="5"/>
      <c r="DK272" s="5"/>
      <c r="DL272" s="155"/>
      <c r="DM272" s="5"/>
      <c r="DN272" s="5"/>
      <c r="DO272" s="155"/>
      <c r="DP272" s="5"/>
      <c r="DQ272" s="5"/>
      <c r="DR272" s="5"/>
      <c r="DS272" s="5"/>
      <c r="DT272" s="5"/>
      <c r="DU272" s="155"/>
      <c r="DV272" s="5">
        <v>1</v>
      </c>
      <c r="DW272" s="5"/>
      <c r="DX272" s="5"/>
      <c r="DY272" s="5"/>
      <c r="DZ272" s="5"/>
      <c r="EA272" s="5"/>
      <c r="EB272" s="10"/>
      <c r="EC272" s="5"/>
      <c r="ED272" s="155"/>
      <c r="EE272" s="5"/>
      <c r="EF272" s="5"/>
      <c r="EG272" s="15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155"/>
      <c r="EW272" s="5"/>
      <c r="EX272" s="5"/>
      <c r="EY272" s="5"/>
      <c r="EZ272" s="5"/>
      <c r="FA272" s="5"/>
      <c r="FB272" s="155"/>
      <c r="FC272" s="5"/>
      <c r="FD272" s="5"/>
      <c r="FE272" s="5"/>
      <c r="FF272" s="5"/>
      <c r="FG272" s="5"/>
      <c r="FH272" s="155"/>
      <c r="FI272" s="5"/>
      <c r="FJ272" s="5"/>
      <c r="FK272" s="155"/>
      <c r="FL272" s="5"/>
      <c r="FM272" s="5"/>
      <c r="FN272" s="155"/>
      <c r="FO272" s="5"/>
      <c r="FP272" s="5"/>
      <c r="FQ272" s="155"/>
      <c r="FR272" s="5"/>
      <c r="FS272" s="5"/>
      <c r="FT272" s="155"/>
      <c r="FU272" s="5"/>
      <c r="FV272" s="5"/>
      <c r="FW272" s="5"/>
      <c r="FX272" s="5"/>
      <c r="FY272" s="5"/>
      <c r="FZ272" s="5"/>
      <c r="GA272" s="45"/>
      <c r="GB272" s="5"/>
    </row>
    <row r="273" spans="1:184" ht="21" customHeight="1">
      <c r="A273" s="15">
        <v>241</v>
      </c>
      <c r="B273" s="206" t="s">
        <v>471</v>
      </c>
      <c r="C273" s="57" t="s">
        <v>472</v>
      </c>
      <c r="D273" s="301" t="s">
        <v>143</v>
      </c>
      <c r="E273" s="42">
        <v>0.45</v>
      </c>
      <c r="F273" s="5"/>
      <c r="G273" s="5"/>
      <c r="H273" s="266">
        <f t="shared" si="31"/>
        <v>0</v>
      </c>
      <c r="I273" s="64">
        <f t="shared" si="32"/>
        <v>0</v>
      </c>
      <c r="J273" s="8">
        <f t="shared" si="33"/>
        <v>10050</v>
      </c>
      <c r="K273" s="262">
        <f t="shared" si="34"/>
        <v>10050</v>
      </c>
      <c r="L273" s="318">
        <f t="shared" si="35"/>
        <v>30000</v>
      </c>
      <c r="M273" s="8">
        <f t="shared" si="36"/>
        <v>39000</v>
      </c>
      <c r="N273" s="187">
        <f t="shared" si="37"/>
        <v>19950</v>
      </c>
      <c r="O273" s="8">
        <f t="shared" si="38"/>
        <v>8977.5</v>
      </c>
      <c r="P273" s="14"/>
      <c r="Q273" s="14"/>
      <c r="R273" s="290"/>
      <c r="S273" s="14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155"/>
      <c r="BB273" s="5"/>
      <c r="BC273" s="5"/>
      <c r="BD273" s="5"/>
      <c r="BE273" s="5"/>
      <c r="BF273" s="5"/>
      <c r="BG273" s="5"/>
      <c r="BH273" s="5"/>
      <c r="BI273" s="5"/>
      <c r="BJ273" s="155"/>
      <c r="BK273" s="5"/>
      <c r="BL273" s="5"/>
      <c r="BM273" s="5"/>
      <c r="BN273" s="5"/>
      <c r="BO273" s="5"/>
      <c r="BP273" s="155"/>
      <c r="BQ273" s="5"/>
      <c r="BR273" s="5"/>
      <c r="BS273" s="5"/>
      <c r="BT273" s="5"/>
      <c r="BU273" s="5"/>
      <c r="BV273" s="5"/>
      <c r="BW273" s="5"/>
      <c r="BX273" s="5"/>
      <c r="BY273" s="155"/>
      <c r="BZ273" s="5"/>
      <c r="CA273" s="5"/>
      <c r="CB273" s="155"/>
      <c r="CC273" s="5"/>
      <c r="CD273" s="5"/>
      <c r="CE273" s="15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155"/>
      <c r="CR273" s="5"/>
      <c r="CS273" s="5"/>
      <c r="CT273" s="155"/>
      <c r="CU273" s="5"/>
      <c r="CV273" s="5"/>
      <c r="CW273" s="155"/>
      <c r="CX273" s="5"/>
      <c r="CY273" s="5"/>
      <c r="CZ273" s="155"/>
      <c r="DA273" s="5"/>
      <c r="DB273" s="5"/>
      <c r="DC273" s="5"/>
      <c r="DD273" s="5"/>
      <c r="DE273" s="5"/>
      <c r="DF273" s="5"/>
      <c r="DG273" s="5"/>
      <c r="DH273" s="5"/>
      <c r="DI273" s="155"/>
      <c r="DJ273" s="5"/>
      <c r="DK273" s="5"/>
      <c r="DL273" s="155"/>
      <c r="DM273" s="5"/>
      <c r="DN273" s="5"/>
      <c r="DO273" s="155"/>
      <c r="DP273" s="5"/>
      <c r="DQ273" s="5"/>
      <c r="DR273" s="5"/>
      <c r="DS273" s="5"/>
      <c r="DT273" s="5"/>
      <c r="DU273" s="155">
        <v>10000</v>
      </c>
      <c r="DV273" s="5">
        <v>30000</v>
      </c>
      <c r="DW273" s="5"/>
      <c r="DX273" s="5"/>
      <c r="DY273" s="5"/>
      <c r="DZ273" s="5"/>
      <c r="EA273" s="5"/>
      <c r="EB273" s="10"/>
      <c r="EC273" s="5"/>
      <c r="ED273" s="155"/>
      <c r="EE273" s="5"/>
      <c r="EF273" s="5"/>
      <c r="EG273" s="155">
        <v>50</v>
      </c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155"/>
      <c r="EW273" s="5"/>
      <c r="EX273" s="5"/>
      <c r="EY273" s="5"/>
      <c r="EZ273" s="5"/>
      <c r="FA273" s="5"/>
      <c r="FB273" s="155"/>
      <c r="FC273" s="5"/>
      <c r="FD273" s="5"/>
      <c r="FE273" s="5"/>
      <c r="FF273" s="5"/>
      <c r="FG273" s="5"/>
      <c r="FH273" s="155"/>
      <c r="FI273" s="5"/>
      <c r="FJ273" s="5"/>
      <c r="FK273" s="155"/>
      <c r="FL273" s="5"/>
      <c r="FM273" s="5"/>
      <c r="FN273" s="155"/>
      <c r="FO273" s="5"/>
      <c r="FP273" s="5"/>
      <c r="FQ273" s="155"/>
      <c r="FR273" s="5"/>
      <c r="FS273" s="5"/>
      <c r="FT273" s="155"/>
      <c r="FU273" s="5"/>
      <c r="FV273" s="5"/>
      <c r="FW273" s="5"/>
      <c r="FX273" s="5"/>
      <c r="FY273" s="5"/>
      <c r="FZ273" s="5"/>
      <c r="GA273" s="45"/>
      <c r="GB273" s="5"/>
    </row>
    <row r="274" spans="1:184" ht="21">
      <c r="A274" s="15">
        <v>242</v>
      </c>
      <c r="B274" s="204" t="s">
        <v>473</v>
      </c>
      <c r="C274" s="19" t="s">
        <v>474</v>
      </c>
      <c r="D274" s="301" t="s">
        <v>107</v>
      </c>
      <c r="E274" s="42">
        <v>2100</v>
      </c>
      <c r="F274" s="5"/>
      <c r="G274" s="5"/>
      <c r="H274" s="266">
        <f t="shared" si="31"/>
        <v>0</v>
      </c>
      <c r="I274" s="64">
        <f t="shared" si="32"/>
        <v>0</v>
      </c>
      <c r="J274" s="8">
        <f t="shared" si="33"/>
        <v>0</v>
      </c>
      <c r="K274" s="262">
        <f t="shared" si="34"/>
        <v>0</v>
      </c>
      <c r="L274" s="318">
        <f t="shared" si="35"/>
        <v>14</v>
      </c>
      <c r="M274" s="8">
        <f t="shared" si="36"/>
        <v>18.2</v>
      </c>
      <c r="N274" s="187">
        <f t="shared" si="37"/>
        <v>14</v>
      </c>
      <c r="O274" s="8">
        <f t="shared" si="38"/>
        <v>29400</v>
      </c>
      <c r="P274" s="14"/>
      <c r="Q274" s="14"/>
      <c r="R274" s="290"/>
      <c r="S274" s="14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155"/>
      <c r="BB274" s="5"/>
      <c r="BC274" s="5"/>
      <c r="BD274" s="5"/>
      <c r="BE274" s="5"/>
      <c r="BF274" s="5"/>
      <c r="BG274" s="5"/>
      <c r="BH274" s="5"/>
      <c r="BI274" s="5"/>
      <c r="BJ274" s="155"/>
      <c r="BK274" s="5">
        <v>6</v>
      </c>
      <c r="BL274" s="5"/>
      <c r="BM274" s="5"/>
      <c r="BN274" s="5">
        <v>4</v>
      </c>
      <c r="BO274" s="5"/>
      <c r="BP274" s="155"/>
      <c r="BQ274" s="5"/>
      <c r="BR274" s="5"/>
      <c r="BS274" s="5"/>
      <c r="BT274" s="5"/>
      <c r="BU274" s="5"/>
      <c r="BV274" s="5"/>
      <c r="BW274" s="5"/>
      <c r="BX274" s="5"/>
      <c r="BY274" s="155"/>
      <c r="BZ274" s="5"/>
      <c r="CA274" s="5"/>
      <c r="CB274" s="155"/>
      <c r="CC274" s="5"/>
      <c r="CD274" s="5"/>
      <c r="CE274" s="15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155"/>
      <c r="CR274" s="5"/>
      <c r="CS274" s="5"/>
      <c r="CT274" s="155"/>
      <c r="CU274" s="5"/>
      <c r="CV274" s="5"/>
      <c r="CW274" s="155"/>
      <c r="CX274" s="5"/>
      <c r="CY274" s="5"/>
      <c r="CZ274" s="155"/>
      <c r="DA274" s="5"/>
      <c r="DB274" s="5"/>
      <c r="DC274" s="5"/>
      <c r="DD274" s="5"/>
      <c r="DE274" s="5"/>
      <c r="DF274" s="5"/>
      <c r="DG274" s="5"/>
      <c r="DH274" s="5"/>
      <c r="DI274" s="155"/>
      <c r="DJ274" s="5"/>
      <c r="DK274" s="5"/>
      <c r="DL274" s="155"/>
      <c r="DM274" s="5"/>
      <c r="DN274" s="5"/>
      <c r="DO274" s="155"/>
      <c r="DP274" s="5"/>
      <c r="DQ274" s="5"/>
      <c r="DR274" s="5"/>
      <c r="DS274" s="5"/>
      <c r="DT274" s="5"/>
      <c r="DU274" s="155"/>
      <c r="DV274" s="5"/>
      <c r="DW274" s="5"/>
      <c r="DX274" s="5"/>
      <c r="DY274" s="5"/>
      <c r="DZ274" s="5"/>
      <c r="EA274" s="5"/>
      <c r="EB274" s="10"/>
      <c r="EC274" s="5"/>
      <c r="ED274" s="155"/>
      <c r="EE274" s="5"/>
      <c r="EF274" s="5"/>
      <c r="EG274" s="15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155"/>
      <c r="EW274" s="5"/>
      <c r="EX274" s="5"/>
      <c r="EY274" s="5"/>
      <c r="EZ274" s="5"/>
      <c r="FA274" s="5"/>
      <c r="FB274" s="155"/>
      <c r="FC274" s="5"/>
      <c r="FD274" s="5"/>
      <c r="FE274" s="5"/>
      <c r="FF274" s="5"/>
      <c r="FG274" s="5"/>
      <c r="FH274" s="155"/>
      <c r="FI274" s="5"/>
      <c r="FJ274" s="5"/>
      <c r="FK274" s="155"/>
      <c r="FL274" s="5"/>
      <c r="FM274" s="5"/>
      <c r="FN274" s="155"/>
      <c r="FO274" s="5"/>
      <c r="FP274" s="5"/>
      <c r="FQ274" s="155"/>
      <c r="FR274" s="5"/>
      <c r="FS274" s="5"/>
      <c r="FT274" s="155"/>
      <c r="FU274" s="5">
        <v>4</v>
      </c>
      <c r="FV274" s="5"/>
      <c r="FW274" s="5"/>
      <c r="FX274" s="5"/>
      <c r="FY274" s="5"/>
      <c r="FZ274" s="5"/>
      <c r="GA274" s="45"/>
      <c r="GB274" s="5"/>
    </row>
    <row r="275" spans="1:184" ht="21" customHeight="1">
      <c r="A275" s="15">
        <v>243</v>
      </c>
      <c r="B275" s="222" t="s">
        <v>475</v>
      </c>
      <c r="C275" s="82" t="s">
        <v>476</v>
      </c>
      <c r="D275" s="301" t="s">
        <v>110</v>
      </c>
      <c r="E275" s="42">
        <v>9630</v>
      </c>
      <c r="F275" s="5"/>
      <c r="G275" s="5"/>
      <c r="H275" s="266">
        <f t="shared" si="31"/>
        <v>0</v>
      </c>
      <c r="I275" s="64">
        <f t="shared" si="32"/>
        <v>0</v>
      </c>
      <c r="J275" s="8">
        <f t="shared" si="33"/>
        <v>0</v>
      </c>
      <c r="K275" s="262">
        <f t="shared" si="34"/>
        <v>0</v>
      </c>
      <c r="L275" s="318">
        <f t="shared" si="35"/>
        <v>19</v>
      </c>
      <c r="M275" s="8">
        <f t="shared" si="36"/>
        <v>24.7</v>
      </c>
      <c r="N275" s="187">
        <f t="shared" si="37"/>
        <v>19</v>
      </c>
      <c r="O275" s="8">
        <f t="shared" si="38"/>
        <v>182970</v>
      </c>
      <c r="P275" s="14"/>
      <c r="Q275" s="14"/>
      <c r="R275" s="290">
        <v>1</v>
      </c>
      <c r="S275" s="14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155"/>
      <c r="BB275" s="5"/>
      <c r="BC275" s="5"/>
      <c r="BD275" s="5"/>
      <c r="BE275" s="5"/>
      <c r="BF275" s="5"/>
      <c r="BG275" s="5"/>
      <c r="BH275" s="5"/>
      <c r="BI275" s="5"/>
      <c r="BJ275" s="155"/>
      <c r="BK275" s="5"/>
      <c r="BL275" s="5"/>
      <c r="BM275" s="5"/>
      <c r="BN275" s="5"/>
      <c r="BO275" s="5"/>
      <c r="BP275" s="155"/>
      <c r="BQ275" s="5"/>
      <c r="BR275" s="5"/>
      <c r="BS275" s="5"/>
      <c r="BT275" s="5"/>
      <c r="BU275" s="5"/>
      <c r="BV275" s="5"/>
      <c r="BW275" s="5"/>
      <c r="BX275" s="5"/>
      <c r="BY275" s="155"/>
      <c r="BZ275" s="5">
        <v>2</v>
      </c>
      <c r="CA275" s="5"/>
      <c r="CB275" s="155"/>
      <c r="CC275" s="5"/>
      <c r="CD275" s="5"/>
      <c r="CE275" s="15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155"/>
      <c r="CR275" s="5"/>
      <c r="CS275" s="5"/>
      <c r="CT275" s="155"/>
      <c r="CU275" s="5"/>
      <c r="CV275" s="5"/>
      <c r="CW275" s="155"/>
      <c r="CX275" s="5"/>
      <c r="CY275" s="5"/>
      <c r="CZ275" s="155"/>
      <c r="DA275" s="5"/>
      <c r="DB275" s="5"/>
      <c r="DC275" s="5"/>
      <c r="DD275" s="5"/>
      <c r="DE275" s="5"/>
      <c r="DF275" s="5"/>
      <c r="DG275" s="5"/>
      <c r="DH275" s="5"/>
      <c r="DI275" s="155"/>
      <c r="DJ275" s="5">
        <v>1</v>
      </c>
      <c r="DK275" s="5"/>
      <c r="DL275" s="155"/>
      <c r="DM275" s="5"/>
      <c r="DN275" s="5"/>
      <c r="DO275" s="155"/>
      <c r="DP275" s="5"/>
      <c r="DQ275" s="5"/>
      <c r="DR275" s="5"/>
      <c r="DS275" s="155">
        <v>1</v>
      </c>
      <c r="DT275" s="5"/>
      <c r="DU275" s="155"/>
      <c r="DV275" s="5">
        <v>1</v>
      </c>
      <c r="DW275" s="5"/>
      <c r="DX275" s="5"/>
      <c r="DY275" s="5"/>
      <c r="DZ275" s="5"/>
      <c r="EA275" s="5"/>
      <c r="EB275" s="10"/>
      <c r="EC275" s="5"/>
      <c r="ED275" s="155"/>
      <c r="EE275" s="5"/>
      <c r="EF275" s="5"/>
      <c r="EG275" s="155"/>
      <c r="EH275" s="5">
        <v>12</v>
      </c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155"/>
      <c r="EW275" s="5"/>
      <c r="EX275" s="5"/>
      <c r="EY275" s="5"/>
      <c r="EZ275" s="5"/>
      <c r="FA275" s="5"/>
      <c r="FB275" s="155"/>
      <c r="FC275" s="5"/>
      <c r="FD275" s="5"/>
      <c r="FE275" s="5"/>
      <c r="FF275" s="5">
        <v>1</v>
      </c>
      <c r="FG275" s="5"/>
      <c r="FH275" s="155"/>
      <c r="FI275" s="5"/>
      <c r="FJ275" s="5"/>
      <c r="FK275" s="155"/>
      <c r="FL275" s="5"/>
      <c r="FM275" s="5"/>
      <c r="FN275" s="155"/>
      <c r="FO275" s="5"/>
      <c r="FP275" s="5"/>
      <c r="FQ275" s="155"/>
      <c r="FR275" s="5"/>
      <c r="FS275" s="5"/>
      <c r="FT275" s="155"/>
      <c r="FU275" s="5"/>
      <c r="FV275" s="5"/>
      <c r="FW275" s="5"/>
      <c r="FX275" s="5"/>
      <c r="FY275" s="5"/>
      <c r="FZ275" s="5"/>
      <c r="GA275" s="45"/>
      <c r="GB275" s="5"/>
    </row>
    <row r="276" spans="1:184" ht="21" customHeight="1">
      <c r="A276" s="15">
        <v>244</v>
      </c>
      <c r="B276" s="222" t="s">
        <v>1872</v>
      </c>
      <c r="C276" s="82" t="s">
        <v>1582</v>
      </c>
      <c r="D276" s="301" t="s">
        <v>110</v>
      </c>
      <c r="E276" s="42">
        <v>18618</v>
      </c>
      <c r="F276" s="5"/>
      <c r="G276" s="5"/>
      <c r="H276" s="266">
        <f t="shared" si="31"/>
        <v>0</v>
      </c>
      <c r="I276" s="64">
        <f t="shared" si="32"/>
        <v>0</v>
      </c>
      <c r="J276" s="8">
        <f t="shared" si="33"/>
        <v>0</v>
      </c>
      <c r="K276" s="262">
        <f t="shared" si="34"/>
        <v>0</v>
      </c>
      <c r="L276" s="318">
        <f t="shared" si="35"/>
        <v>3</v>
      </c>
      <c r="M276" s="8">
        <f t="shared" si="36"/>
        <v>3.9000000000000004</v>
      </c>
      <c r="N276" s="187">
        <f t="shared" si="37"/>
        <v>3</v>
      </c>
      <c r="O276" s="8">
        <f t="shared" si="38"/>
        <v>55854</v>
      </c>
      <c r="P276" s="14"/>
      <c r="Q276" s="14"/>
      <c r="R276" s="290"/>
      <c r="S276" s="14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155"/>
      <c r="BB276" s="5"/>
      <c r="BC276" s="5"/>
      <c r="BD276" s="5"/>
      <c r="BE276" s="5"/>
      <c r="BF276" s="5"/>
      <c r="BG276" s="5"/>
      <c r="BH276" s="5"/>
      <c r="BI276" s="5"/>
      <c r="BJ276" s="155"/>
      <c r="BK276" s="5"/>
      <c r="BL276" s="5"/>
      <c r="BM276" s="5"/>
      <c r="BN276" s="5"/>
      <c r="BO276" s="5"/>
      <c r="BP276" s="155"/>
      <c r="BQ276" s="5">
        <v>1</v>
      </c>
      <c r="BR276" s="5"/>
      <c r="BS276" s="5"/>
      <c r="BT276" s="5"/>
      <c r="BU276" s="5"/>
      <c r="BV276" s="5"/>
      <c r="BW276" s="5"/>
      <c r="BX276" s="5"/>
      <c r="BY276" s="155"/>
      <c r="BZ276" s="5"/>
      <c r="CA276" s="5"/>
      <c r="CB276" s="155"/>
      <c r="CC276" s="5"/>
      <c r="CD276" s="5"/>
      <c r="CE276" s="15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155"/>
      <c r="CR276" s="5"/>
      <c r="CS276" s="5"/>
      <c r="CT276" s="155"/>
      <c r="CU276" s="5"/>
      <c r="CV276" s="5"/>
      <c r="CW276" s="155"/>
      <c r="CX276" s="5"/>
      <c r="CY276" s="5"/>
      <c r="CZ276" s="155"/>
      <c r="DA276" s="5"/>
      <c r="DB276" s="5"/>
      <c r="DC276" s="5"/>
      <c r="DD276" s="5"/>
      <c r="DE276" s="5"/>
      <c r="DF276" s="5"/>
      <c r="DG276" s="5"/>
      <c r="DH276" s="5"/>
      <c r="DI276" s="155"/>
      <c r="DJ276" s="5"/>
      <c r="DK276" s="5"/>
      <c r="DL276" s="155"/>
      <c r="DM276" s="5"/>
      <c r="DN276" s="5"/>
      <c r="DO276" s="155"/>
      <c r="DP276" s="5"/>
      <c r="DQ276" s="5"/>
      <c r="DR276" s="5"/>
      <c r="DS276" s="5"/>
      <c r="DT276" s="5"/>
      <c r="DU276" s="155"/>
      <c r="DV276" s="5"/>
      <c r="DW276" s="5"/>
      <c r="DX276" s="5"/>
      <c r="DY276" s="5"/>
      <c r="DZ276" s="5"/>
      <c r="EA276" s="5"/>
      <c r="EB276" s="10"/>
      <c r="EC276" s="5"/>
      <c r="ED276" s="155"/>
      <c r="EE276" s="5">
        <v>1</v>
      </c>
      <c r="EF276" s="5"/>
      <c r="EG276" s="15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155"/>
      <c r="EW276" s="5">
        <v>1</v>
      </c>
      <c r="EX276" s="5"/>
      <c r="EY276" s="5"/>
      <c r="EZ276" s="5"/>
      <c r="FA276" s="5"/>
      <c r="FB276" s="155"/>
      <c r="FC276" s="5"/>
      <c r="FD276" s="5"/>
      <c r="FE276" s="5"/>
      <c r="FF276" s="5"/>
      <c r="FG276" s="5"/>
      <c r="FH276" s="155"/>
      <c r="FI276" s="5"/>
      <c r="FJ276" s="5"/>
      <c r="FK276" s="155"/>
      <c r="FL276" s="5"/>
      <c r="FM276" s="5"/>
      <c r="FN276" s="155"/>
      <c r="FO276" s="5"/>
      <c r="FP276" s="5"/>
      <c r="FQ276" s="155"/>
      <c r="FR276" s="5"/>
      <c r="FS276" s="5"/>
      <c r="FT276" s="155"/>
      <c r="FU276" s="5"/>
      <c r="FV276" s="5"/>
      <c r="FW276" s="5"/>
      <c r="FX276" s="5"/>
      <c r="FY276" s="5"/>
      <c r="FZ276" s="5"/>
      <c r="GA276" s="45"/>
      <c r="GB276" s="5"/>
    </row>
    <row r="277" spans="1:184" ht="21" customHeight="1">
      <c r="A277" s="15">
        <v>245</v>
      </c>
      <c r="B277" s="56" t="s">
        <v>1551</v>
      </c>
      <c r="C277" s="57" t="s">
        <v>1552</v>
      </c>
      <c r="D277" s="301"/>
      <c r="E277" s="44">
        <v>15000</v>
      </c>
      <c r="F277" s="5"/>
      <c r="G277" s="5"/>
      <c r="H277" s="266">
        <f t="shared" si="31"/>
        <v>0</v>
      </c>
      <c r="I277" s="64">
        <f t="shared" si="32"/>
        <v>0</v>
      </c>
      <c r="J277" s="8">
        <f t="shared" si="33"/>
        <v>0</v>
      </c>
      <c r="K277" s="262">
        <f t="shared" si="34"/>
        <v>0</v>
      </c>
      <c r="L277" s="318">
        <f t="shared" si="35"/>
        <v>3</v>
      </c>
      <c r="M277" s="8">
        <f t="shared" si="36"/>
        <v>3.9000000000000004</v>
      </c>
      <c r="N277" s="187">
        <f t="shared" si="37"/>
        <v>3</v>
      </c>
      <c r="O277" s="192">
        <f t="shared" si="38"/>
        <v>45000</v>
      </c>
      <c r="P277" s="14"/>
      <c r="Q277" s="14"/>
      <c r="R277" s="290"/>
      <c r="S277" s="14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155"/>
      <c r="BB277" s="5"/>
      <c r="BC277" s="5"/>
      <c r="BD277" s="5"/>
      <c r="BE277" s="5">
        <v>3</v>
      </c>
      <c r="BF277" s="5"/>
      <c r="BG277" s="5"/>
      <c r="BH277" s="5"/>
      <c r="BI277" s="5"/>
      <c r="BJ277" s="155"/>
      <c r="BK277" s="5"/>
      <c r="BL277" s="5"/>
      <c r="BM277" s="5"/>
      <c r="BN277" s="5"/>
      <c r="BO277" s="5"/>
      <c r="BP277" s="155"/>
      <c r="BQ277" s="5"/>
      <c r="BR277" s="5"/>
      <c r="BS277" s="5"/>
      <c r="BT277" s="5"/>
      <c r="BU277" s="5"/>
      <c r="BV277" s="5"/>
      <c r="BW277" s="5"/>
      <c r="BX277" s="5"/>
      <c r="BY277" s="155"/>
      <c r="BZ277" s="5"/>
      <c r="CA277" s="5"/>
      <c r="CB277" s="155"/>
      <c r="CC277" s="5"/>
      <c r="CD277" s="5"/>
      <c r="CE277" s="15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155"/>
      <c r="CR277" s="5"/>
      <c r="CS277" s="5"/>
      <c r="CT277" s="155"/>
      <c r="CU277" s="5"/>
      <c r="CV277" s="5"/>
      <c r="CW277" s="155"/>
      <c r="CX277" s="5"/>
      <c r="CY277" s="5"/>
      <c r="CZ277" s="155"/>
      <c r="DA277" s="5"/>
      <c r="DB277" s="5"/>
      <c r="DC277" s="5"/>
      <c r="DD277" s="5"/>
      <c r="DE277" s="5"/>
      <c r="DF277" s="5"/>
      <c r="DG277" s="5"/>
      <c r="DH277" s="5"/>
      <c r="DI277" s="155"/>
      <c r="DJ277" s="5"/>
      <c r="DK277" s="5"/>
      <c r="DL277" s="155"/>
      <c r="DM277" s="5"/>
      <c r="DN277" s="5"/>
      <c r="DO277" s="155"/>
      <c r="DP277" s="5"/>
      <c r="DQ277" s="5"/>
      <c r="DR277" s="5"/>
      <c r="DS277" s="5"/>
      <c r="DT277" s="5"/>
      <c r="DU277" s="155"/>
      <c r="DV277" s="5"/>
      <c r="DW277" s="5"/>
      <c r="DX277" s="5"/>
      <c r="DY277" s="5"/>
      <c r="DZ277" s="5"/>
      <c r="EA277" s="5"/>
      <c r="EB277" s="10"/>
      <c r="EC277" s="5"/>
      <c r="ED277" s="155"/>
      <c r="EE277" s="5"/>
      <c r="EF277" s="5"/>
      <c r="EG277" s="15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155"/>
      <c r="EW277" s="5"/>
      <c r="EX277" s="5"/>
      <c r="EY277" s="5"/>
      <c r="EZ277" s="5"/>
      <c r="FA277" s="5"/>
      <c r="FB277" s="155"/>
      <c r="FC277" s="5"/>
      <c r="FD277" s="5"/>
      <c r="FE277" s="5"/>
      <c r="FF277" s="5"/>
      <c r="FG277" s="5"/>
      <c r="FH277" s="155"/>
      <c r="FI277" s="5"/>
      <c r="FJ277" s="5"/>
      <c r="FK277" s="155"/>
      <c r="FL277" s="5"/>
      <c r="FM277" s="5"/>
      <c r="FN277" s="155"/>
      <c r="FO277" s="5"/>
      <c r="FP277" s="5"/>
      <c r="FQ277" s="155"/>
      <c r="FR277" s="5"/>
      <c r="FS277" s="5"/>
      <c r="FT277" s="155"/>
      <c r="FU277" s="5"/>
      <c r="FV277" s="5"/>
      <c r="FW277" s="5"/>
      <c r="FX277" s="5"/>
      <c r="FY277" s="5"/>
      <c r="FZ277" s="5"/>
      <c r="GA277" s="45"/>
      <c r="GB277" s="5"/>
    </row>
    <row r="278" spans="1:184" ht="21" customHeight="1">
      <c r="A278" s="15">
        <v>246</v>
      </c>
      <c r="B278" s="206" t="s">
        <v>478</v>
      </c>
      <c r="C278" s="57" t="s">
        <v>479</v>
      </c>
      <c r="D278" s="301" t="s">
        <v>75</v>
      </c>
      <c r="E278" s="42">
        <v>12358.5</v>
      </c>
      <c r="F278" s="5"/>
      <c r="G278" s="5"/>
      <c r="H278" s="266">
        <f t="shared" si="31"/>
        <v>0</v>
      </c>
      <c r="I278" s="64">
        <f t="shared" si="32"/>
        <v>0</v>
      </c>
      <c r="J278" s="8">
        <f t="shared" si="33"/>
        <v>0</v>
      </c>
      <c r="K278" s="262">
        <f t="shared" si="34"/>
        <v>0</v>
      </c>
      <c r="L278" s="318">
        <f t="shared" si="35"/>
        <v>1</v>
      </c>
      <c r="M278" s="8">
        <f t="shared" si="36"/>
        <v>1.3</v>
      </c>
      <c r="N278" s="187">
        <f t="shared" si="37"/>
        <v>1</v>
      </c>
      <c r="O278" s="8">
        <f t="shared" si="38"/>
        <v>12358.5</v>
      </c>
      <c r="P278" s="14"/>
      <c r="Q278" s="14"/>
      <c r="R278" s="290"/>
      <c r="S278" s="14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155"/>
      <c r="BB278" s="5"/>
      <c r="BC278" s="5"/>
      <c r="BD278" s="5"/>
      <c r="BE278" s="5">
        <v>1</v>
      </c>
      <c r="BF278" s="5"/>
      <c r="BG278" s="5"/>
      <c r="BH278" s="5"/>
      <c r="BI278" s="5"/>
      <c r="BJ278" s="155"/>
      <c r="BK278" s="5"/>
      <c r="BL278" s="5"/>
      <c r="BM278" s="5"/>
      <c r="BN278" s="5"/>
      <c r="BO278" s="5"/>
      <c r="BP278" s="155"/>
      <c r="BQ278" s="5"/>
      <c r="BR278" s="5"/>
      <c r="BS278" s="5"/>
      <c r="BT278" s="5"/>
      <c r="BU278" s="5"/>
      <c r="BV278" s="5"/>
      <c r="BW278" s="5"/>
      <c r="BX278" s="5"/>
      <c r="BY278" s="155"/>
      <c r="BZ278" s="5"/>
      <c r="CA278" s="5"/>
      <c r="CB278" s="155"/>
      <c r="CC278" s="5"/>
      <c r="CD278" s="5"/>
      <c r="CE278" s="15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155"/>
      <c r="CR278" s="5"/>
      <c r="CS278" s="5"/>
      <c r="CT278" s="155"/>
      <c r="CU278" s="5"/>
      <c r="CV278" s="5"/>
      <c r="CW278" s="155"/>
      <c r="CX278" s="5"/>
      <c r="CY278" s="5"/>
      <c r="CZ278" s="155"/>
      <c r="DA278" s="5"/>
      <c r="DB278" s="5"/>
      <c r="DC278" s="5"/>
      <c r="DD278" s="5"/>
      <c r="DE278" s="5"/>
      <c r="DF278" s="5"/>
      <c r="DG278" s="5"/>
      <c r="DH278" s="5"/>
      <c r="DI278" s="155"/>
      <c r="DJ278" s="5"/>
      <c r="DK278" s="5"/>
      <c r="DL278" s="155"/>
      <c r="DM278" s="5"/>
      <c r="DN278" s="5"/>
      <c r="DO278" s="155"/>
      <c r="DP278" s="5"/>
      <c r="DQ278" s="5"/>
      <c r="DR278" s="5"/>
      <c r="DS278" s="5"/>
      <c r="DT278" s="5"/>
      <c r="DU278" s="155"/>
      <c r="DV278" s="5"/>
      <c r="DW278" s="5"/>
      <c r="DX278" s="5"/>
      <c r="DY278" s="5"/>
      <c r="DZ278" s="5"/>
      <c r="EA278" s="5"/>
      <c r="EB278" s="10"/>
      <c r="EC278" s="5"/>
      <c r="ED278" s="155"/>
      <c r="EE278" s="5"/>
      <c r="EF278" s="5"/>
      <c r="EG278" s="15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155"/>
      <c r="EW278" s="5"/>
      <c r="EX278" s="5"/>
      <c r="EY278" s="5"/>
      <c r="EZ278" s="5"/>
      <c r="FA278" s="5"/>
      <c r="FB278" s="155"/>
      <c r="FC278" s="5"/>
      <c r="FD278" s="5"/>
      <c r="FE278" s="5"/>
      <c r="FF278" s="5"/>
      <c r="FG278" s="5"/>
      <c r="FH278" s="155"/>
      <c r="FI278" s="5"/>
      <c r="FJ278" s="5"/>
      <c r="FK278" s="155"/>
      <c r="FL278" s="5"/>
      <c r="FM278" s="5"/>
      <c r="FN278" s="155"/>
      <c r="FO278" s="5"/>
      <c r="FP278" s="5"/>
      <c r="FQ278" s="155"/>
      <c r="FR278" s="5"/>
      <c r="FS278" s="5"/>
      <c r="FT278" s="155"/>
      <c r="FU278" s="5"/>
      <c r="FV278" s="5"/>
      <c r="FW278" s="5"/>
      <c r="FX278" s="5"/>
      <c r="FY278" s="5"/>
      <c r="FZ278" s="5"/>
      <c r="GA278" s="45"/>
      <c r="GB278" s="5"/>
    </row>
    <row r="279" spans="1:184" ht="21" customHeight="1">
      <c r="A279" s="15">
        <v>247</v>
      </c>
      <c r="B279" s="206" t="s">
        <v>480</v>
      </c>
      <c r="C279" s="57" t="s">
        <v>481</v>
      </c>
      <c r="D279" s="301" t="s">
        <v>75</v>
      </c>
      <c r="E279" s="42">
        <v>18457.5</v>
      </c>
      <c r="F279" s="5"/>
      <c r="G279" s="5"/>
      <c r="H279" s="266">
        <f t="shared" si="31"/>
        <v>0</v>
      </c>
      <c r="I279" s="64">
        <f t="shared" si="32"/>
        <v>0</v>
      </c>
      <c r="J279" s="8">
        <f t="shared" si="33"/>
        <v>0</v>
      </c>
      <c r="K279" s="262">
        <f t="shared" si="34"/>
        <v>0</v>
      </c>
      <c r="L279" s="318">
        <f t="shared" si="35"/>
        <v>1</v>
      </c>
      <c r="M279" s="8">
        <f t="shared" si="36"/>
        <v>1.3</v>
      </c>
      <c r="N279" s="187">
        <f t="shared" si="37"/>
        <v>1</v>
      </c>
      <c r="O279" s="8">
        <f t="shared" si="38"/>
        <v>18457.5</v>
      </c>
      <c r="P279" s="14"/>
      <c r="Q279" s="14"/>
      <c r="R279" s="290"/>
      <c r="S279" s="14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155"/>
      <c r="BB279" s="5"/>
      <c r="BC279" s="5"/>
      <c r="BD279" s="5"/>
      <c r="BE279" s="5">
        <v>1</v>
      </c>
      <c r="BF279" s="5"/>
      <c r="BG279" s="5"/>
      <c r="BH279" s="5"/>
      <c r="BI279" s="5"/>
      <c r="BJ279" s="155"/>
      <c r="BK279" s="5"/>
      <c r="BL279" s="5"/>
      <c r="BM279" s="5"/>
      <c r="BN279" s="5"/>
      <c r="BO279" s="5"/>
      <c r="BP279" s="155"/>
      <c r="BQ279" s="5"/>
      <c r="BR279" s="5"/>
      <c r="BS279" s="5"/>
      <c r="BT279" s="5"/>
      <c r="BU279" s="5"/>
      <c r="BV279" s="5"/>
      <c r="BW279" s="5"/>
      <c r="BX279" s="5"/>
      <c r="BY279" s="155"/>
      <c r="BZ279" s="5"/>
      <c r="CA279" s="5"/>
      <c r="CB279" s="155"/>
      <c r="CC279" s="5"/>
      <c r="CD279" s="5"/>
      <c r="CE279" s="15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155"/>
      <c r="CR279" s="5"/>
      <c r="CS279" s="5"/>
      <c r="CT279" s="155"/>
      <c r="CU279" s="5"/>
      <c r="CV279" s="5"/>
      <c r="CW279" s="155"/>
      <c r="CX279" s="5"/>
      <c r="CY279" s="5"/>
      <c r="CZ279" s="155"/>
      <c r="DA279" s="5"/>
      <c r="DB279" s="5"/>
      <c r="DC279" s="5"/>
      <c r="DD279" s="5"/>
      <c r="DE279" s="5"/>
      <c r="DF279" s="5"/>
      <c r="DG279" s="5"/>
      <c r="DH279" s="5"/>
      <c r="DI279" s="155"/>
      <c r="DJ279" s="5"/>
      <c r="DK279" s="5"/>
      <c r="DL279" s="155"/>
      <c r="DM279" s="5"/>
      <c r="DN279" s="5"/>
      <c r="DO279" s="155"/>
      <c r="DP279" s="5"/>
      <c r="DQ279" s="5"/>
      <c r="DR279" s="5"/>
      <c r="DS279" s="5"/>
      <c r="DT279" s="5"/>
      <c r="DU279" s="155"/>
      <c r="DV279" s="5"/>
      <c r="DW279" s="5"/>
      <c r="DX279" s="5"/>
      <c r="DY279" s="5"/>
      <c r="DZ279" s="5"/>
      <c r="EA279" s="5"/>
      <c r="EB279" s="10"/>
      <c r="EC279" s="5"/>
      <c r="ED279" s="155"/>
      <c r="EE279" s="5"/>
      <c r="EF279" s="5"/>
      <c r="EG279" s="15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155"/>
      <c r="EW279" s="5"/>
      <c r="EX279" s="5"/>
      <c r="EY279" s="5"/>
      <c r="EZ279" s="5"/>
      <c r="FA279" s="5"/>
      <c r="FB279" s="155"/>
      <c r="FC279" s="5"/>
      <c r="FD279" s="5"/>
      <c r="FE279" s="5"/>
      <c r="FF279" s="5"/>
      <c r="FG279" s="5"/>
      <c r="FH279" s="155"/>
      <c r="FI279" s="5"/>
      <c r="FJ279" s="5"/>
      <c r="FK279" s="155"/>
      <c r="FL279" s="5"/>
      <c r="FM279" s="5"/>
      <c r="FN279" s="155"/>
      <c r="FO279" s="5"/>
      <c r="FP279" s="5"/>
      <c r="FQ279" s="155"/>
      <c r="FR279" s="5"/>
      <c r="FS279" s="5"/>
      <c r="FT279" s="155"/>
      <c r="FU279" s="5"/>
      <c r="FV279" s="5"/>
      <c r="FW279" s="5"/>
      <c r="FX279" s="5"/>
      <c r="FY279" s="5"/>
      <c r="FZ279" s="5"/>
      <c r="GA279" s="45"/>
      <c r="GB279" s="5"/>
    </row>
    <row r="280" spans="1:184" ht="21" customHeight="1">
      <c r="A280" s="15">
        <v>248</v>
      </c>
      <c r="B280" s="206" t="s">
        <v>482</v>
      </c>
      <c r="C280" s="57" t="s">
        <v>483</v>
      </c>
      <c r="D280" s="301" t="s">
        <v>75</v>
      </c>
      <c r="E280" s="42">
        <v>12358.5</v>
      </c>
      <c r="F280" s="5"/>
      <c r="G280" s="5"/>
      <c r="H280" s="266">
        <f t="shared" si="31"/>
        <v>0</v>
      </c>
      <c r="I280" s="64">
        <f t="shared" si="32"/>
        <v>0</v>
      </c>
      <c r="J280" s="8">
        <f t="shared" si="33"/>
        <v>0</v>
      </c>
      <c r="K280" s="262">
        <f t="shared" si="34"/>
        <v>0</v>
      </c>
      <c r="L280" s="318">
        <f t="shared" si="35"/>
        <v>3</v>
      </c>
      <c r="M280" s="8">
        <f t="shared" si="36"/>
        <v>3.9000000000000004</v>
      </c>
      <c r="N280" s="187">
        <f t="shared" si="37"/>
        <v>3</v>
      </c>
      <c r="O280" s="8">
        <f t="shared" si="38"/>
        <v>37075.5</v>
      </c>
      <c r="P280" s="14"/>
      <c r="Q280" s="14"/>
      <c r="R280" s="290"/>
      <c r="S280" s="14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155"/>
      <c r="BB280" s="5"/>
      <c r="BC280" s="5"/>
      <c r="BD280" s="5"/>
      <c r="BE280" s="5">
        <v>3</v>
      </c>
      <c r="BF280" s="5"/>
      <c r="BG280" s="5"/>
      <c r="BH280" s="5"/>
      <c r="BI280" s="5"/>
      <c r="BJ280" s="155"/>
      <c r="BK280" s="5"/>
      <c r="BL280" s="5"/>
      <c r="BM280" s="5"/>
      <c r="BN280" s="5"/>
      <c r="BO280" s="5"/>
      <c r="BP280" s="155"/>
      <c r="BQ280" s="5"/>
      <c r="BR280" s="5"/>
      <c r="BS280" s="5"/>
      <c r="BT280" s="5"/>
      <c r="BU280" s="5"/>
      <c r="BV280" s="5"/>
      <c r="BW280" s="5"/>
      <c r="BX280" s="5"/>
      <c r="BY280" s="155"/>
      <c r="BZ280" s="5"/>
      <c r="CA280" s="5"/>
      <c r="CB280" s="155"/>
      <c r="CC280" s="5"/>
      <c r="CD280" s="5"/>
      <c r="CE280" s="15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155"/>
      <c r="CR280" s="5"/>
      <c r="CS280" s="5"/>
      <c r="CT280" s="155"/>
      <c r="CU280" s="5"/>
      <c r="CV280" s="5"/>
      <c r="CW280" s="155"/>
      <c r="CX280" s="5"/>
      <c r="CY280" s="5"/>
      <c r="CZ280" s="155"/>
      <c r="DA280" s="5"/>
      <c r="DB280" s="5"/>
      <c r="DC280" s="5"/>
      <c r="DD280" s="5"/>
      <c r="DE280" s="5"/>
      <c r="DF280" s="5"/>
      <c r="DG280" s="5"/>
      <c r="DH280" s="5"/>
      <c r="DI280" s="155"/>
      <c r="DJ280" s="5"/>
      <c r="DK280" s="5"/>
      <c r="DL280" s="155"/>
      <c r="DM280" s="5"/>
      <c r="DN280" s="5"/>
      <c r="DO280" s="155"/>
      <c r="DP280" s="5"/>
      <c r="DQ280" s="5"/>
      <c r="DR280" s="5"/>
      <c r="DS280" s="5"/>
      <c r="DT280" s="5"/>
      <c r="DU280" s="155"/>
      <c r="DV280" s="5"/>
      <c r="DW280" s="5"/>
      <c r="DX280" s="5"/>
      <c r="DY280" s="5"/>
      <c r="DZ280" s="5"/>
      <c r="EA280" s="5"/>
      <c r="EB280" s="10"/>
      <c r="EC280" s="5"/>
      <c r="ED280" s="155"/>
      <c r="EE280" s="5"/>
      <c r="EF280" s="5"/>
      <c r="EG280" s="15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155"/>
      <c r="EW280" s="5"/>
      <c r="EX280" s="5"/>
      <c r="EY280" s="5"/>
      <c r="EZ280" s="5"/>
      <c r="FA280" s="5"/>
      <c r="FB280" s="155"/>
      <c r="FC280" s="5"/>
      <c r="FD280" s="5"/>
      <c r="FE280" s="5"/>
      <c r="FF280" s="5"/>
      <c r="FG280" s="5"/>
      <c r="FH280" s="155"/>
      <c r="FI280" s="5"/>
      <c r="FJ280" s="5"/>
      <c r="FK280" s="155"/>
      <c r="FL280" s="5"/>
      <c r="FM280" s="5"/>
      <c r="FN280" s="155"/>
      <c r="FO280" s="5"/>
      <c r="FP280" s="5"/>
      <c r="FQ280" s="155"/>
      <c r="FR280" s="5"/>
      <c r="FS280" s="5"/>
      <c r="FT280" s="155"/>
      <c r="FU280" s="5"/>
      <c r="FV280" s="5"/>
      <c r="FW280" s="5"/>
      <c r="FX280" s="5"/>
      <c r="FY280" s="5"/>
      <c r="FZ280" s="5"/>
      <c r="GA280" s="45"/>
      <c r="GB280" s="5"/>
    </row>
    <row r="281" spans="1:184" ht="21" customHeight="1">
      <c r="A281" s="15">
        <v>249</v>
      </c>
      <c r="B281" s="206" t="s">
        <v>484</v>
      </c>
      <c r="C281" s="57" t="s">
        <v>485</v>
      </c>
      <c r="D281" s="301" t="s">
        <v>75</v>
      </c>
      <c r="E281" s="42">
        <v>12358.5</v>
      </c>
      <c r="F281" s="5"/>
      <c r="G281" s="5"/>
      <c r="H281" s="266">
        <f t="shared" si="31"/>
        <v>0</v>
      </c>
      <c r="I281" s="64">
        <f t="shared" si="32"/>
        <v>0</v>
      </c>
      <c r="J281" s="8">
        <f t="shared" si="33"/>
        <v>0</v>
      </c>
      <c r="K281" s="262">
        <f t="shared" si="34"/>
        <v>0</v>
      </c>
      <c r="L281" s="318">
        <f t="shared" si="35"/>
        <v>3</v>
      </c>
      <c r="M281" s="8">
        <f t="shared" si="36"/>
        <v>3.9000000000000004</v>
      </c>
      <c r="N281" s="187">
        <f t="shared" si="37"/>
        <v>3</v>
      </c>
      <c r="O281" s="8">
        <f t="shared" si="38"/>
        <v>37075.5</v>
      </c>
      <c r="P281" s="14"/>
      <c r="Q281" s="14"/>
      <c r="R281" s="290"/>
      <c r="S281" s="14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155"/>
      <c r="BB281" s="5"/>
      <c r="BC281" s="5"/>
      <c r="BD281" s="5"/>
      <c r="BE281" s="5">
        <v>3</v>
      </c>
      <c r="BF281" s="5"/>
      <c r="BG281" s="5"/>
      <c r="BH281" s="5"/>
      <c r="BI281" s="5"/>
      <c r="BJ281" s="155"/>
      <c r="BK281" s="5"/>
      <c r="BL281" s="5"/>
      <c r="BM281" s="5"/>
      <c r="BN281" s="5"/>
      <c r="BO281" s="5"/>
      <c r="BP281" s="155"/>
      <c r="BQ281" s="5"/>
      <c r="BR281" s="5"/>
      <c r="BS281" s="5"/>
      <c r="BT281" s="5"/>
      <c r="BU281" s="5"/>
      <c r="BV281" s="5"/>
      <c r="BW281" s="5"/>
      <c r="BX281" s="5"/>
      <c r="BY281" s="155"/>
      <c r="BZ281" s="5"/>
      <c r="CA281" s="5"/>
      <c r="CB281" s="155"/>
      <c r="CC281" s="5"/>
      <c r="CD281" s="5"/>
      <c r="CE281" s="15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155"/>
      <c r="CR281" s="5"/>
      <c r="CS281" s="5"/>
      <c r="CT281" s="155"/>
      <c r="CU281" s="5"/>
      <c r="CV281" s="5"/>
      <c r="CW281" s="155"/>
      <c r="CX281" s="5"/>
      <c r="CY281" s="5"/>
      <c r="CZ281" s="155"/>
      <c r="DA281" s="5"/>
      <c r="DB281" s="5"/>
      <c r="DC281" s="5"/>
      <c r="DD281" s="5"/>
      <c r="DE281" s="5"/>
      <c r="DF281" s="5"/>
      <c r="DG281" s="5"/>
      <c r="DH281" s="5"/>
      <c r="DI281" s="155"/>
      <c r="DJ281" s="5"/>
      <c r="DK281" s="5"/>
      <c r="DL281" s="155"/>
      <c r="DM281" s="5"/>
      <c r="DN281" s="5"/>
      <c r="DO281" s="155"/>
      <c r="DP281" s="5"/>
      <c r="DQ281" s="5"/>
      <c r="DR281" s="5"/>
      <c r="DS281" s="5"/>
      <c r="DT281" s="5"/>
      <c r="DU281" s="155"/>
      <c r="DV281" s="5"/>
      <c r="DW281" s="5"/>
      <c r="DX281" s="5"/>
      <c r="DY281" s="5"/>
      <c r="DZ281" s="5"/>
      <c r="EA281" s="5"/>
      <c r="EB281" s="10"/>
      <c r="EC281" s="5"/>
      <c r="ED281" s="155"/>
      <c r="EE281" s="5"/>
      <c r="EF281" s="5"/>
      <c r="EG281" s="15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155"/>
      <c r="EW281" s="5"/>
      <c r="EX281" s="5"/>
      <c r="EY281" s="5"/>
      <c r="EZ281" s="5"/>
      <c r="FA281" s="5"/>
      <c r="FB281" s="155"/>
      <c r="FC281" s="5"/>
      <c r="FD281" s="5"/>
      <c r="FE281" s="5"/>
      <c r="FF281" s="5"/>
      <c r="FG281" s="5"/>
      <c r="FH281" s="155"/>
      <c r="FI281" s="5"/>
      <c r="FJ281" s="5"/>
      <c r="FK281" s="155"/>
      <c r="FL281" s="5"/>
      <c r="FM281" s="5"/>
      <c r="FN281" s="155"/>
      <c r="FO281" s="5"/>
      <c r="FP281" s="5"/>
      <c r="FQ281" s="155"/>
      <c r="FR281" s="5"/>
      <c r="FS281" s="5"/>
      <c r="FT281" s="155"/>
      <c r="FU281" s="5"/>
      <c r="FV281" s="5"/>
      <c r="FW281" s="5"/>
      <c r="FX281" s="5"/>
      <c r="FY281" s="5"/>
      <c r="FZ281" s="5"/>
      <c r="GA281" s="45"/>
      <c r="GB281" s="5"/>
    </row>
    <row r="282" spans="1:184" ht="21" customHeight="1">
      <c r="A282" s="15">
        <v>250</v>
      </c>
      <c r="B282" s="206" t="s">
        <v>486</v>
      </c>
      <c r="C282" s="57" t="s">
        <v>487</v>
      </c>
      <c r="D282" s="301" t="s">
        <v>75</v>
      </c>
      <c r="E282" s="42">
        <v>35767.96</v>
      </c>
      <c r="F282" s="5"/>
      <c r="G282" s="5"/>
      <c r="H282" s="266">
        <f t="shared" si="31"/>
        <v>0</v>
      </c>
      <c r="I282" s="64">
        <f t="shared" si="32"/>
        <v>0</v>
      </c>
      <c r="J282" s="8">
        <f t="shared" si="33"/>
        <v>0</v>
      </c>
      <c r="K282" s="262">
        <f t="shared" si="34"/>
        <v>0</v>
      </c>
      <c r="L282" s="318">
        <f t="shared" si="35"/>
        <v>3</v>
      </c>
      <c r="M282" s="8">
        <f t="shared" si="36"/>
        <v>3.9000000000000004</v>
      </c>
      <c r="N282" s="187">
        <f t="shared" si="37"/>
        <v>3</v>
      </c>
      <c r="O282" s="8">
        <f t="shared" si="38"/>
        <v>107303.88</v>
      </c>
      <c r="P282" s="14"/>
      <c r="Q282" s="14"/>
      <c r="R282" s="290"/>
      <c r="S282" s="14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155"/>
      <c r="BB282" s="5"/>
      <c r="BC282" s="5"/>
      <c r="BD282" s="5"/>
      <c r="BE282" s="5">
        <v>3</v>
      </c>
      <c r="BF282" s="5"/>
      <c r="BG282" s="5"/>
      <c r="BH282" s="5"/>
      <c r="BI282" s="5"/>
      <c r="BJ282" s="155"/>
      <c r="BK282" s="5"/>
      <c r="BL282" s="5"/>
      <c r="BM282" s="5"/>
      <c r="BN282" s="5"/>
      <c r="BO282" s="5"/>
      <c r="BP282" s="155"/>
      <c r="BQ282" s="5"/>
      <c r="BR282" s="5"/>
      <c r="BS282" s="5"/>
      <c r="BT282" s="5"/>
      <c r="BU282" s="5"/>
      <c r="BV282" s="5"/>
      <c r="BW282" s="5"/>
      <c r="BX282" s="5"/>
      <c r="BY282" s="155"/>
      <c r="BZ282" s="5"/>
      <c r="CA282" s="5"/>
      <c r="CB282" s="155"/>
      <c r="CC282" s="5"/>
      <c r="CD282" s="5"/>
      <c r="CE282" s="15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155"/>
      <c r="CR282" s="5"/>
      <c r="CS282" s="5"/>
      <c r="CT282" s="155"/>
      <c r="CU282" s="5"/>
      <c r="CV282" s="5"/>
      <c r="CW282" s="155"/>
      <c r="CX282" s="5"/>
      <c r="CY282" s="5"/>
      <c r="CZ282" s="155"/>
      <c r="DA282" s="5"/>
      <c r="DB282" s="5"/>
      <c r="DC282" s="5"/>
      <c r="DD282" s="5"/>
      <c r="DE282" s="5"/>
      <c r="DF282" s="5"/>
      <c r="DG282" s="5"/>
      <c r="DH282" s="5"/>
      <c r="DI282" s="155"/>
      <c r="DJ282" s="5"/>
      <c r="DK282" s="5"/>
      <c r="DL282" s="155"/>
      <c r="DM282" s="5"/>
      <c r="DN282" s="5"/>
      <c r="DO282" s="155"/>
      <c r="DP282" s="5"/>
      <c r="DQ282" s="5"/>
      <c r="DR282" s="5"/>
      <c r="DS282" s="5"/>
      <c r="DT282" s="5"/>
      <c r="DU282" s="155"/>
      <c r="DV282" s="5"/>
      <c r="DW282" s="5"/>
      <c r="DX282" s="5"/>
      <c r="DY282" s="5"/>
      <c r="DZ282" s="5"/>
      <c r="EA282" s="5"/>
      <c r="EB282" s="10"/>
      <c r="EC282" s="5"/>
      <c r="ED282" s="155"/>
      <c r="EE282" s="5"/>
      <c r="EF282" s="5"/>
      <c r="EG282" s="15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155"/>
      <c r="EW282" s="5"/>
      <c r="EX282" s="5"/>
      <c r="EY282" s="5"/>
      <c r="EZ282" s="5"/>
      <c r="FA282" s="5"/>
      <c r="FB282" s="155"/>
      <c r="FC282" s="5"/>
      <c r="FD282" s="5"/>
      <c r="FE282" s="5"/>
      <c r="FF282" s="5"/>
      <c r="FG282" s="5"/>
      <c r="FH282" s="155"/>
      <c r="FI282" s="5"/>
      <c r="FJ282" s="5"/>
      <c r="FK282" s="155"/>
      <c r="FL282" s="5"/>
      <c r="FM282" s="5"/>
      <c r="FN282" s="155"/>
      <c r="FO282" s="5"/>
      <c r="FP282" s="5"/>
      <c r="FQ282" s="155"/>
      <c r="FR282" s="5"/>
      <c r="FS282" s="5"/>
      <c r="FT282" s="155"/>
      <c r="FU282" s="5"/>
      <c r="FV282" s="5"/>
      <c r="FW282" s="5"/>
      <c r="FX282" s="5"/>
      <c r="FY282" s="5"/>
      <c r="FZ282" s="5"/>
      <c r="GA282" s="45"/>
      <c r="GB282" s="5"/>
    </row>
    <row r="283" spans="1:184" ht="21" customHeight="1">
      <c r="A283" s="15">
        <v>251</v>
      </c>
      <c r="B283" s="206" t="s">
        <v>488</v>
      </c>
      <c r="C283" s="57" t="s">
        <v>489</v>
      </c>
      <c r="D283" s="301" t="s">
        <v>75</v>
      </c>
      <c r="E283" s="42">
        <v>34116.95</v>
      </c>
      <c r="F283" s="5"/>
      <c r="G283" s="5"/>
      <c r="H283" s="266">
        <f t="shared" si="31"/>
        <v>0</v>
      </c>
      <c r="I283" s="64">
        <f t="shared" si="32"/>
        <v>0</v>
      </c>
      <c r="J283" s="8">
        <f t="shared" si="33"/>
        <v>0</v>
      </c>
      <c r="K283" s="262">
        <f t="shared" si="34"/>
        <v>0</v>
      </c>
      <c r="L283" s="318">
        <f t="shared" si="35"/>
        <v>2</v>
      </c>
      <c r="M283" s="8">
        <f t="shared" si="36"/>
        <v>2.6</v>
      </c>
      <c r="N283" s="187">
        <f t="shared" si="37"/>
        <v>2</v>
      </c>
      <c r="O283" s="8">
        <f t="shared" si="38"/>
        <v>68233.9</v>
      </c>
      <c r="P283" s="14"/>
      <c r="Q283" s="14"/>
      <c r="R283" s="290"/>
      <c r="S283" s="14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155"/>
      <c r="BB283" s="5"/>
      <c r="BC283" s="5"/>
      <c r="BD283" s="5"/>
      <c r="BE283" s="5">
        <v>2</v>
      </c>
      <c r="BF283" s="5"/>
      <c r="BG283" s="5"/>
      <c r="BH283" s="5"/>
      <c r="BI283" s="5"/>
      <c r="BJ283" s="155"/>
      <c r="BK283" s="5"/>
      <c r="BL283" s="5"/>
      <c r="BM283" s="5"/>
      <c r="BN283" s="5"/>
      <c r="BO283" s="5"/>
      <c r="BP283" s="155"/>
      <c r="BQ283" s="5"/>
      <c r="BR283" s="5"/>
      <c r="BS283" s="5"/>
      <c r="BT283" s="5"/>
      <c r="BU283" s="5"/>
      <c r="BV283" s="5"/>
      <c r="BW283" s="5"/>
      <c r="BX283" s="5"/>
      <c r="BY283" s="155"/>
      <c r="BZ283" s="5"/>
      <c r="CA283" s="5"/>
      <c r="CB283" s="155"/>
      <c r="CC283" s="5"/>
      <c r="CD283" s="5"/>
      <c r="CE283" s="15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155"/>
      <c r="CR283" s="5"/>
      <c r="CS283" s="5"/>
      <c r="CT283" s="155"/>
      <c r="CU283" s="5"/>
      <c r="CV283" s="5"/>
      <c r="CW283" s="155"/>
      <c r="CX283" s="5"/>
      <c r="CY283" s="5"/>
      <c r="CZ283" s="155"/>
      <c r="DA283" s="5"/>
      <c r="DB283" s="5"/>
      <c r="DC283" s="5"/>
      <c r="DD283" s="5"/>
      <c r="DE283" s="5"/>
      <c r="DF283" s="5"/>
      <c r="DG283" s="5"/>
      <c r="DH283" s="5"/>
      <c r="DI283" s="155"/>
      <c r="DJ283" s="5"/>
      <c r="DK283" s="5"/>
      <c r="DL283" s="155"/>
      <c r="DM283" s="5"/>
      <c r="DN283" s="5"/>
      <c r="DO283" s="155"/>
      <c r="DP283" s="5"/>
      <c r="DQ283" s="5"/>
      <c r="DR283" s="5"/>
      <c r="DS283" s="5"/>
      <c r="DT283" s="5"/>
      <c r="DU283" s="155"/>
      <c r="DV283" s="5"/>
      <c r="DW283" s="5"/>
      <c r="DX283" s="5"/>
      <c r="DY283" s="5"/>
      <c r="DZ283" s="5"/>
      <c r="EA283" s="5"/>
      <c r="EB283" s="10"/>
      <c r="EC283" s="5"/>
      <c r="ED283" s="155"/>
      <c r="EE283" s="5"/>
      <c r="EF283" s="5"/>
      <c r="EG283" s="15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155"/>
      <c r="EW283" s="5"/>
      <c r="EX283" s="5"/>
      <c r="EY283" s="5"/>
      <c r="EZ283" s="5"/>
      <c r="FA283" s="5"/>
      <c r="FB283" s="155"/>
      <c r="FC283" s="5"/>
      <c r="FD283" s="5"/>
      <c r="FE283" s="5"/>
      <c r="FF283" s="5"/>
      <c r="FG283" s="5"/>
      <c r="FH283" s="155"/>
      <c r="FI283" s="5"/>
      <c r="FJ283" s="5"/>
      <c r="FK283" s="155"/>
      <c r="FL283" s="5"/>
      <c r="FM283" s="5"/>
      <c r="FN283" s="155"/>
      <c r="FO283" s="5"/>
      <c r="FP283" s="5"/>
      <c r="FQ283" s="155"/>
      <c r="FR283" s="5"/>
      <c r="FS283" s="5"/>
      <c r="FT283" s="155"/>
      <c r="FU283" s="5"/>
      <c r="FV283" s="5"/>
      <c r="FW283" s="5"/>
      <c r="FX283" s="5"/>
      <c r="FY283" s="5"/>
      <c r="FZ283" s="5"/>
      <c r="GA283" s="45"/>
      <c r="GB283" s="5"/>
    </row>
    <row r="284" spans="1:184" ht="21" customHeight="1">
      <c r="A284" s="15">
        <v>252</v>
      </c>
      <c r="B284" s="206" t="s">
        <v>490</v>
      </c>
      <c r="C284" s="57" t="s">
        <v>491</v>
      </c>
      <c r="D284" s="301" t="s">
        <v>75</v>
      </c>
      <c r="E284" s="42">
        <v>40355.05</v>
      </c>
      <c r="F284" s="5"/>
      <c r="G284" s="5"/>
      <c r="H284" s="266">
        <f t="shared" si="31"/>
        <v>0</v>
      </c>
      <c r="I284" s="64">
        <f t="shared" si="32"/>
        <v>0</v>
      </c>
      <c r="J284" s="8">
        <f t="shared" si="33"/>
        <v>0</v>
      </c>
      <c r="K284" s="262">
        <f t="shared" si="34"/>
        <v>0</v>
      </c>
      <c r="L284" s="318">
        <f t="shared" si="35"/>
        <v>1</v>
      </c>
      <c r="M284" s="8">
        <f t="shared" si="36"/>
        <v>1.3</v>
      </c>
      <c r="N284" s="187">
        <f t="shared" si="37"/>
        <v>1</v>
      </c>
      <c r="O284" s="8">
        <f t="shared" si="38"/>
        <v>40355.05</v>
      </c>
      <c r="P284" s="14"/>
      <c r="Q284" s="14"/>
      <c r="R284" s="290"/>
      <c r="S284" s="14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155"/>
      <c r="BB284" s="5"/>
      <c r="BC284" s="5"/>
      <c r="BD284" s="5"/>
      <c r="BE284" s="5">
        <v>1</v>
      </c>
      <c r="BF284" s="5"/>
      <c r="BG284" s="5"/>
      <c r="BH284" s="5"/>
      <c r="BI284" s="5"/>
      <c r="BJ284" s="155"/>
      <c r="BK284" s="5"/>
      <c r="BL284" s="5"/>
      <c r="BM284" s="5"/>
      <c r="BN284" s="5"/>
      <c r="BO284" s="5"/>
      <c r="BP284" s="155"/>
      <c r="BQ284" s="5"/>
      <c r="BR284" s="5"/>
      <c r="BS284" s="5"/>
      <c r="BT284" s="5"/>
      <c r="BU284" s="5"/>
      <c r="BV284" s="5"/>
      <c r="BW284" s="5"/>
      <c r="BX284" s="5"/>
      <c r="BY284" s="155"/>
      <c r="BZ284" s="5"/>
      <c r="CA284" s="5"/>
      <c r="CB284" s="155"/>
      <c r="CC284" s="5"/>
      <c r="CD284" s="5"/>
      <c r="CE284" s="15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155"/>
      <c r="CR284" s="5"/>
      <c r="CS284" s="5"/>
      <c r="CT284" s="155"/>
      <c r="CU284" s="5"/>
      <c r="CV284" s="5"/>
      <c r="CW284" s="155"/>
      <c r="CX284" s="5"/>
      <c r="CY284" s="5"/>
      <c r="CZ284" s="155"/>
      <c r="DA284" s="5"/>
      <c r="DB284" s="5"/>
      <c r="DC284" s="5"/>
      <c r="DD284" s="5"/>
      <c r="DE284" s="5"/>
      <c r="DF284" s="5"/>
      <c r="DG284" s="5"/>
      <c r="DH284" s="5"/>
      <c r="DI284" s="155"/>
      <c r="DJ284" s="5"/>
      <c r="DK284" s="5"/>
      <c r="DL284" s="155"/>
      <c r="DM284" s="5"/>
      <c r="DN284" s="5"/>
      <c r="DO284" s="155"/>
      <c r="DP284" s="5"/>
      <c r="DQ284" s="5"/>
      <c r="DR284" s="5"/>
      <c r="DS284" s="5"/>
      <c r="DT284" s="5"/>
      <c r="DU284" s="155"/>
      <c r="DV284" s="5"/>
      <c r="DW284" s="5"/>
      <c r="DX284" s="5"/>
      <c r="DY284" s="5"/>
      <c r="DZ284" s="5"/>
      <c r="EA284" s="5"/>
      <c r="EB284" s="10"/>
      <c r="EC284" s="5"/>
      <c r="ED284" s="155"/>
      <c r="EE284" s="5"/>
      <c r="EF284" s="5"/>
      <c r="EG284" s="15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155"/>
      <c r="EW284" s="5"/>
      <c r="EX284" s="5"/>
      <c r="EY284" s="5"/>
      <c r="EZ284" s="5"/>
      <c r="FA284" s="5"/>
      <c r="FB284" s="155"/>
      <c r="FC284" s="5"/>
      <c r="FD284" s="5"/>
      <c r="FE284" s="5"/>
      <c r="FF284" s="5"/>
      <c r="FG284" s="5"/>
      <c r="FH284" s="155"/>
      <c r="FI284" s="5"/>
      <c r="FJ284" s="5"/>
      <c r="FK284" s="155"/>
      <c r="FL284" s="5"/>
      <c r="FM284" s="5"/>
      <c r="FN284" s="155"/>
      <c r="FO284" s="5"/>
      <c r="FP284" s="5"/>
      <c r="FQ284" s="155"/>
      <c r="FR284" s="5"/>
      <c r="FS284" s="5"/>
      <c r="FT284" s="155"/>
      <c r="FU284" s="5"/>
      <c r="FV284" s="5"/>
      <c r="FW284" s="5"/>
      <c r="FX284" s="5"/>
      <c r="FY284" s="5"/>
      <c r="FZ284" s="5"/>
      <c r="GA284" s="45"/>
      <c r="GB284" s="5"/>
    </row>
    <row r="285" spans="1:184" ht="21" customHeight="1">
      <c r="A285" s="15">
        <v>253</v>
      </c>
      <c r="B285" s="206" t="s">
        <v>477</v>
      </c>
      <c r="C285" s="57" t="s">
        <v>1775</v>
      </c>
      <c r="D285" s="301" t="s">
        <v>75</v>
      </c>
      <c r="E285" s="42">
        <v>31185.15</v>
      </c>
      <c r="F285" s="5"/>
      <c r="G285" s="5"/>
      <c r="H285" s="266">
        <f t="shared" si="31"/>
        <v>0</v>
      </c>
      <c r="I285" s="64">
        <f t="shared" si="32"/>
        <v>0</v>
      </c>
      <c r="J285" s="8">
        <f t="shared" si="33"/>
        <v>0</v>
      </c>
      <c r="K285" s="262">
        <f t="shared" si="34"/>
        <v>0</v>
      </c>
      <c r="L285" s="318">
        <f t="shared" si="35"/>
        <v>1</v>
      </c>
      <c r="M285" s="8">
        <f t="shared" si="36"/>
        <v>1.3</v>
      </c>
      <c r="N285" s="187">
        <f t="shared" si="37"/>
        <v>1</v>
      </c>
      <c r="O285" s="8">
        <f t="shared" si="38"/>
        <v>31185.15</v>
      </c>
      <c r="P285" s="14"/>
      <c r="Q285" s="14"/>
      <c r="R285" s="290"/>
      <c r="S285" s="14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155"/>
      <c r="BB285" s="5"/>
      <c r="BC285" s="5"/>
      <c r="BD285" s="5"/>
      <c r="BE285" s="5">
        <v>1</v>
      </c>
      <c r="BF285" s="5"/>
      <c r="BG285" s="5"/>
      <c r="BH285" s="5"/>
      <c r="BI285" s="5"/>
      <c r="BJ285" s="155"/>
      <c r="BK285" s="5"/>
      <c r="BL285" s="5"/>
      <c r="BM285" s="5"/>
      <c r="BN285" s="5"/>
      <c r="BO285" s="5"/>
      <c r="BP285" s="155"/>
      <c r="BQ285" s="5"/>
      <c r="BR285" s="5"/>
      <c r="BS285" s="5"/>
      <c r="BT285" s="5"/>
      <c r="BU285" s="5"/>
      <c r="BV285" s="5"/>
      <c r="BW285" s="5"/>
      <c r="BX285" s="5"/>
      <c r="BY285" s="155"/>
      <c r="BZ285" s="5"/>
      <c r="CA285" s="5"/>
      <c r="CB285" s="155"/>
      <c r="CC285" s="5"/>
      <c r="CD285" s="5"/>
      <c r="CE285" s="15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155"/>
      <c r="CR285" s="5"/>
      <c r="CS285" s="5"/>
      <c r="CT285" s="155"/>
      <c r="CU285" s="5"/>
      <c r="CV285" s="5"/>
      <c r="CW285" s="155"/>
      <c r="CX285" s="5"/>
      <c r="CY285" s="5"/>
      <c r="CZ285" s="155"/>
      <c r="DA285" s="5"/>
      <c r="DB285" s="5"/>
      <c r="DC285" s="5"/>
      <c r="DD285" s="5"/>
      <c r="DE285" s="5"/>
      <c r="DF285" s="5"/>
      <c r="DG285" s="5"/>
      <c r="DH285" s="5"/>
      <c r="DI285" s="155"/>
      <c r="DJ285" s="5"/>
      <c r="DK285" s="5"/>
      <c r="DL285" s="155"/>
      <c r="DM285" s="5"/>
      <c r="DN285" s="5"/>
      <c r="DO285" s="155"/>
      <c r="DP285" s="5"/>
      <c r="DQ285" s="5"/>
      <c r="DR285" s="5"/>
      <c r="DS285" s="5"/>
      <c r="DT285" s="5"/>
      <c r="DU285" s="155"/>
      <c r="DV285" s="5"/>
      <c r="DW285" s="5"/>
      <c r="DX285" s="5"/>
      <c r="DY285" s="5"/>
      <c r="DZ285" s="5"/>
      <c r="EA285" s="5"/>
      <c r="EB285" s="10"/>
      <c r="EC285" s="5"/>
      <c r="ED285" s="155"/>
      <c r="EE285" s="5"/>
      <c r="EF285" s="5"/>
      <c r="EG285" s="15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155"/>
      <c r="EW285" s="5"/>
      <c r="EX285" s="5"/>
      <c r="EY285" s="5"/>
      <c r="EZ285" s="5"/>
      <c r="FA285" s="5"/>
      <c r="FB285" s="155"/>
      <c r="FC285" s="5"/>
      <c r="FD285" s="5"/>
      <c r="FE285" s="5"/>
      <c r="FF285" s="5"/>
      <c r="FG285" s="5"/>
      <c r="FH285" s="155"/>
      <c r="FI285" s="5"/>
      <c r="FJ285" s="5"/>
      <c r="FK285" s="155"/>
      <c r="FL285" s="5"/>
      <c r="FM285" s="5"/>
      <c r="FN285" s="155"/>
      <c r="FO285" s="5"/>
      <c r="FP285" s="5"/>
      <c r="FQ285" s="155"/>
      <c r="FR285" s="5"/>
      <c r="FS285" s="5"/>
      <c r="FT285" s="155"/>
      <c r="FU285" s="5"/>
      <c r="FV285" s="5"/>
      <c r="FW285" s="5"/>
      <c r="FX285" s="5"/>
      <c r="FY285" s="5"/>
      <c r="FZ285" s="5"/>
      <c r="GA285" s="45"/>
      <c r="GB285" s="5"/>
    </row>
    <row r="286" spans="1:184" ht="21" customHeight="1">
      <c r="A286" s="15">
        <v>254</v>
      </c>
      <c r="B286" s="206" t="s">
        <v>492</v>
      </c>
      <c r="C286" s="57" t="s">
        <v>493</v>
      </c>
      <c r="D286" s="301" t="s">
        <v>75</v>
      </c>
      <c r="E286" s="42">
        <v>12358.5</v>
      </c>
      <c r="F286" s="5"/>
      <c r="G286" s="5"/>
      <c r="H286" s="266">
        <f t="shared" si="31"/>
        <v>0</v>
      </c>
      <c r="I286" s="64">
        <f t="shared" si="32"/>
        <v>0</v>
      </c>
      <c r="J286" s="8">
        <f t="shared" si="33"/>
        <v>0</v>
      </c>
      <c r="K286" s="262">
        <f t="shared" si="34"/>
        <v>0</v>
      </c>
      <c r="L286" s="318">
        <f t="shared" si="35"/>
        <v>3</v>
      </c>
      <c r="M286" s="8">
        <f t="shared" si="36"/>
        <v>3.9000000000000004</v>
      </c>
      <c r="N286" s="187">
        <f t="shared" si="37"/>
        <v>3</v>
      </c>
      <c r="O286" s="8">
        <f t="shared" si="38"/>
        <v>37075.5</v>
      </c>
      <c r="P286" s="14"/>
      <c r="Q286" s="14"/>
      <c r="R286" s="290"/>
      <c r="S286" s="14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155"/>
      <c r="BB286" s="5"/>
      <c r="BC286" s="5"/>
      <c r="BD286" s="5"/>
      <c r="BE286" s="5">
        <v>3</v>
      </c>
      <c r="BF286" s="5"/>
      <c r="BG286" s="5"/>
      <c r="BH286" s="5"/>
      <c r="BI286" s="5"/>
      <c r="BJ286" s="155"/>
      <c r="BK286" s="5"/>
      <c r="BL286" s="5"/>
      <c r="BM286" s="5"/>
      <c r="BN286" s="5"/>
      <c r="BO286" s="5"/>
      <c r="BP286" s="155"/>
      <c r="BQ286" s="5"/>
      <c r="BR286" s="5"/>
      <c r="BS286" s="5"/>
      <c r="BT286" s="5"/>
      <c r="BU286" s="5"/>
      <c r="BV286" s="5"/>
      <c r="BW286" s="5"/>
      <c r="BX286" s="5"/>
      <c r="BY286" s="155"/>
      <c r="BZ286" s="5"/>
      <c r="CA286" s="5"/>
      <c r="CB286" s="155"/>
      <c r="CC286" s="5"/>
      <c r="CD286" s="5"/>
      <c r="CE286" s="15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155"/>
      <c r="CR286" s="5"/>
      <c r="CS286" s="5"/>
      <c r="CT286" s="155"/>
      <c r="CU286" s="5"/>
      <c r="CV286" s="5"/>
      <c r="CW286" s="155"/>
      <c r="CX286" s="5"/>
      <c r="CY286" s="5"/>
      <c r="CZ286" s="155"/>
      <c r="DA286" s="5"/>
      <c r="DB286" s="5"/>
      <c r="DC286" s="5"/>
      <c r="DD286" s="5"/>
      <c r="DE286" s="5"/>
      <c r="DF286" s="5"/>
      <c r="DG286" s="5"/>
      <c r="DH286" s="5"/>
      <c r="DI286" s="155"/>
      <c r="DJ286" s="5"/>
      <c r="DK286" s="5"/>
      <c r="DL286" s="155"/>
      <c r="DM286" s="5"/>
      <c r="DN286" s="5"/>
      <c r="DO286" s="155"/>
      <c r="DP286" s="5"/>
      <c r="DQ286" s="5"/>
      <c r="DR286" s="5"/>
      <c r="DS286" s="5"/>
      <c r="DT286" s="5"/>
      <c r="DU286" s="155"/>
      <c r="DV286" s="5"/>
      <c r="DW286" s="5"/>
      <c r="DX286" s="5"/>
      <c r="DY286" s="5"/>
      <c r="DZ286" s="5"/>
      <c r="EA286" s="5"/>
      <c r="EB286" s="10"/>
      <c r="EC286" s="5"/>
      <c r="ED286" s="155"/>
      <c r="EE286" s="5"/>
      <c r="EF286" s="5"/>
      <c r="EG286" s="15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155"/>
      <c r="EW286" s="5"/>
      <c r="EX286" s="5"/>
      <c r="EY286" s="5"/>
      <c r="EZ286" s="5"/>
      <c r="FA286" s="5"/>
      <c r="FB286" s="155"/>
      <c r="FC286" s="5"/>
      <c r="FD286" s="5"/>
      <c r="FE286" s="5"/>
      <c r="FF286" s="5"/>
      <c r="FG286" s="5"/>
      <c r="FH286" s="155"/>
      <c r="FI286" s="5"/>
      <c r="FJ286" s="5"/>
      <c r="FK286" s="155"/>
      <c r="FL286" s="5"/>
      <c r="FM286" s="5"/>
      <c r="FN286" s="155"/>
      <c r="FO286" s="5"/>
      <c r="FP286" s="5"/>
      <c r="FQ286" s="155"/>
      <c r="FR286" s="5"/>
      <c r="FS286" s="5"/>
      <c r="FT286" s="155"/>
      <c r="FU286" s="5"/>
      <c r="FV286" s="5"/>
      <c r="FW286" s="5"/>
      <c r="FX286" s="5"/>
      <c r="FY286" s="5"/>
      <c r="FZ286" s="5"/>
      <c r="GA286" s="45"/>
      <c r="GB286" s="5"/>
    </row>
    <row r="287" spans="1:184" ht="21" customHeight="1">
      <c r="A287" s="15">
        <v>255</v>
      </c>
      <c r="B287" s="206" t="s">
        <v>494</v>
      </c>
      <c r="C287" s="57" t="s">
        <v>495</v>
      </c>
      <c r="D287" s="301" t="s">
        <v>75</v>
      </c>
      <c r="E287" s="42">
        <v>12085.65</v>
      </c>
      <c r="F287" s="5"/>
      <c r="G287" s="5"/>
      <c r="H287" s="266">
        <f t="shared" si="31"/>
        <v>0</v>
      </c>
      <c r="I287" s="64">
        <f t="shared" si="32"/>
        <v>0</v>
      </c>
      <c r="J287" s="8">
        <f t="shared" si="33"/>
        <v>0</v>
      </c>
      <c r="K287" s="262">
        <f t="shared" si="34"/>
        <v>0</v>
      </c>
      <c r="L287" s="318">
        <f t="shared" si="35"/>
        <v>3</v>
      </c>
      <c r="M287" s="8">
        <f t="shared" si="36"/>
        <v>3.9000000000000004</v>
      </c>
      <c r="N287" s="187">
        <f t="shared" si="37"/>
        <v>3</v>
      </c>
      <c r="O287" s="8">
        <f t="shared" si="38"/>
        <v>36256.95</v>
      </c>
      <c r="P287" s="14"/>
      <c r="Q287" s="14"/>
      <c r="R287" s="290"/>
      <c r="S287" s="14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155"/>
      <c r="BB287" s="5"/>
      <c r="BC287" s="5"/>
      <c r="BD287" s="5"/>
      <c r="BE287" s="5">
        <v>3</v>
      </c>
      <c r="BF287" s="5"/>
      <c r="BG287" s="5"/>
      <c r="BH287" s="5"/>
      <c r="BI287" s="5"/>
      <c r="BJ287" s="155"/>
      <c r="BK287" s="5"/>
      <c r="BL287" s="5"/>
      <c r="BM287" s="5"/>
      <c r="BN287" s="5"/>
      <c r="BO287" s="5"/>
      <c r="BP287" s="155"/>
      <c r="BQ287" s="5"/>
      <c r="BR287" s="5"/>
      <c r="BS287" s="5"/>
      <c r="BT287" s="5"/>
      <c r="BU287" s="5"/>
      <c r="BV287" s="5"/>
      <c r="BW287" s="5"/>
      <c r="BX287" s="5"/>
      <c r="BY287" s="155"/>
      <c r="BZ287" s="5"/>
      <c r="CA287" s="5"/>
      <c r="CB287" s="155"/>
      <c r="CC287" s="5"/>
      <c r="CD287" s="5"/>
      <c r="CE287" s="15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155"/>
      <c r="CR287" s="5"/>
      <c r="CS287" s="5"/>
      <c r="CT287" s="155"/>
      <c r="CU287" s="5"/>
      <c r="CV287" s="5"/>
      <c r="CW287" s="155"/>
      <c r="CX287" s="5"/>
      <c r="CY287" s="5"/>
      <c r="CZ287" s="155"/>
      <c r="DA287" s="5"/>
      <c r="DB287" s="5"/>
      <c r="DC287" s="5"/>
      <c r="DD287" s="5"/>
      <c r="DE287" s="5"/>
      <c r="DF287" s="5"/>
      <c r="DG287" s="5"/>
      <c r="DH287" s="5"/>
      <c r="DI287" s="155"/>
      <c r="DJ287" s="5"/>
      <c r="DK287" s="5"/>
      <c r="DL287" s="155"/>
      <c r="DM287" s="5"/>
      <c r="DN287" s="5"/>
      <c r="DO287" s="155"/>
      <c r="DP287" s="5"/>
      <c r="DQ287" s="5"/>
      <c r="DR287" s="5"/>
      <c r="DS287" s="5"/>
      <c r="DT287" s="5"/>
      <c r="DU287" s="155"/>
      <c r="DV287" s="5"/>
      <c r="DW287" s="5"/>
      <c r="DX287" s="5"/>
      <c r="DY287" s="5"/>
      <c r="DZ287" s="5"/>
      <c r="EA287" s="5"/>
      <c r="EB287" s="10"/>
      <c r="EC287" s="5"/>
      <c r="ED287" s="155"/>
      <c r="EE287" s="5"/>
      <c r="EF287" s="5"/>
      <c r="EG287" s="15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155"/>
      <c r="EW287" s="5"/>
      <c r="EX287" s="5"/>
      <c r="EY287" s="5"/>
      <c r="EZ287" s="5"/>
      <c r="FA287" s="5"/>
      <c r="FB287" s="155"/>
      <c r="FC287" s="5"/>
      <c r="FD287" s="5"/>
      <c r="FE287" s="5"/>
      <c r="FF287" s="5"/>
      <c r="FG287" s="5"/>
      <c r="FH287" s="155"/>
      <c r="FI287" s="5"/>
      <c r="FJ287" s="5"/>
      <c r="FK287" s="155"/>
      <c r="FL287" s="5"/>
      <c r="FM287" s="5"/>
      <c r="FN287" s="155"/>
      <c r="FO287" s="5"/>
      <c r="FP287" s="5"/>
      <c r="FQ287" s="155"/>
      <c r="FR287" s="5"/>
      <c r="FS287" s="5"/>
      <c r="FT287" s="155"/>
      <c r="FU287" s="5"/>
      <c r="FV287" s="5"/>
      <c r="FW287" s="5"/>
      <c r="FX287" s="5"/>
      <c r="FY287" s="5"/>
      <c r="FZ287" s="5"/>
      <c r="GA287" s="45"/>
      <c r="GB287" s="5"/>
    </row>
    <row r="288" spans="1:184" ht="21" customHeight="1">
      <c r="A288" s="15">
        <v>256</v>
      </c>
      <c r="B288" s="206" t="s">
        <v>496</v>
      </c>
      <c r="C288" s="57" t="s">
        <v>497</v>
      </c>
      <c r="D288" s="301" t="s">
        <v>75</v>
      </c>
      <c r="E288" s="42">
        <v>32649.98</v>
      </c>
      <c r="F288" s="5"/>
      <c r="G288" s="5"/>
      <c r="H288" s="266">
        <f t="shared" si="31"/>
        <v>0</v>
      </c>
      <c r="I288" s="64">
        <f t="shared" si="32"/>
        <v>0</v>
      </c>
      <c r="J288" s="8">
        <f t="shared" si="33"/>
        <v>0</v>
      </c>
      <c r="K288" s="262">
        <f t="shared" si="34"/>
        <v>0</v>
      </c>
      <c r="L288" s="318">
        <f t="shared" si="35"/>
        <v>1</v>
      </c>
      <c r="M288" s="8">
        <f t="shared" si="36"/>
        <v>1.3</v>
      </c>
      <c r="N288" s="187">
        <f t="shared" si="37"/>
        <v>1</v>
      </c>
      <c r="O288" s="8">
        <f t="shared" si="38"/>
        <v>32649.98</v>
      </c>
      <c r="P288" s="14"/>
      <c r="Q288" s="14"/>
      <c r="R288" s="290"/>
      <c r="S288" s="14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155"/>
      <c r="BB288" s="5"/>
      <c r="BC288" s="5"/>
      <c r="BD288" s="5"/>
      <c r="BE288" s="5">
        <v>1</v>
      </c>
      <c r="BF288" s="5"/>
      <c r="BG288" s="5"/>
      <c r="BH288" s="5"/>
      <c r="BI288" s="5"/>
      <c r="BJ288" s="155"/>
      <c r="BK288" s="5"/>
      <c r="BL288" s="5"/>
      <c r="BM288" s="5"/>
      <c r="BN288" s="5"/>
      <c r="BO288" s="5"/>
      <c r="BP288" s="155"/>
      <c r="BQ288" s="5"/>
      <c r="BR288" s="5"/>
      <c r="BS288" s="5"/>
      <c r="BT288" s="5"/>
      <c r="BU288" s="5"/>
      <c r="BV288" s="5"/>
      <c r="BW288" s="5"/>
      <c r="BX288" s="5"/>
      <c r="BY288" s="155"/>
      <c r="BZ288" s="5"/>
      <c r="CA288" s="5"/>
      <c r="CB288" s="155"/>
      <c r="CC288" s="5"/>
      <c r="CD288" s="5"/>
      <c r="CE288" s="15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155"/>
      <c r="CR288" s="5"/>
      <c r="CS288" s="5"/>
      <c r="CT288" s="155"/>
      <c r="CU288" s="5"/>
      <c r="CV288" s="5"/>
      <c r="CW288" s="155"/>
      <c r="CX288" s="5"/>
      <c r="CY288" s="5"/>
      <c r="CZ288" s="155"/>
      <c r="DA288" s="5"/>
      <c r="DB288" s="5"/>
      <c r="DC288" s="5"/>
      <c r="DD288" s="5"/>
      <c r="DE288" s="5"/>
      <c r="DF288" s="5"/>
      <c r="DG288" s="5"/>
      <c r="DH288" s="5"/>
      <c r="DI288" s="155"/>
      <c r="DJ288" s="5"/>
      <c r="DK288" s="5"/>
      <c r="DL288" s="155"/>
      <c r="DM288" s="5"/>
      <c r="DN288" s="5"/>
      <c r="DO288" s="155"/>
      <c r="DP288" s="5"/>
      <c r="DQ288" s="5"/>
      <c r="DR288" s="5"/>
      <c r="DS288" s="5"/>
      <c r="DT288" s="5"/>
      <c r="DU288" s="155"/>
      <c r="DV288" s="5"/>
      <c r="DW288" s="5"/>
      <c r="DX288" s="5"/>
      <c r="DY288" s="5"/>
      <c r="DZ288" s="5"/>
      <c r="EA288" s="5"/>
      <c r="EB288" s="10"/>
      <c r="EC288" s="5"/>
      <c r="ED288" s="155"/>
      <c r="EE288" s="5"/>
      <c r="EF288" s="5"/>
      <c r="EG288" s="15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155"/>
      <c r="EW288" s="5"/>
      <c r="EX288" s="5"/>
      <c r="EY288" s="5"/>
      <c r="EZ288" s="5"/>
      <c r="FA288" s="5"/>
      <c r="FB288" s="155"/>
      <c r="FC288" s="5"/>
      <c r="FD288" s="5"/>
      <c r="FE288" s="5"/>
      <c r="FF288" s="5"/>
      <c r="FG288" s="5"/>
      <c r="FH288" s="155"/>
      <c r="FI288" s="5"/>
      <c r="FJ288" s="5"/>
      <c r="FK288" s="155"/>
      <c r="FL288" s="5"/>
      <c r="FM288" s="5"/>
      <c r="FN288" s="155"/>
      <c r="FO288" s="5"/>
      <c r="FP288" s="5"/>
      <c r="FQ288" s="155"/>
      <c r="FR288" s="5"/>
      <c r="FS288" s="5"/>
      <c r="FT288" s="155"/>
      <c r="FU288" s="5"/>
      <c r="FV288" s="5"/>
      <c r="FW288" s="5"/>
      <c r="FX288" s="5"/>
      <c r="FY288" s="5"/>
      <c r="FZ288" s="5"/>
      <c r="GA288" s="45"/>
      <c r="GB288" s="5"/>
    </row>
    <row r="289" spans="1:184" ht="21" customHeight="1">
      <c r="A289" s="15">
        <v>257</v>
      </c>
      <c r="B289" s="206" t="s">
        <v>498</v>
      </c>
      <c r="C289" s="57" t="s">
        <v>499</v>
      </c>
      <c r="D289" s="301" t="s">
        <v>75</v>
      </c>
      <c r="E289" s="42">
        <v>18345.15</v>
      </c>
      <c r="F289" s="5"/>
      <c r="G289" s="5"/>
      <c r="H289" s="266">
        <f aca="true" t="shared" si="39" ref="H289:H341">F289+G289</f>
        <v>0</v>
      </c>
      <c r="I289" s="64">
        <f t="shared" si="32"/>
        <v>0</v>
      </c>
      <c r="J289" s="8">
        <f t="shared" si="33"/>
        <v>0</v>
      </c>
      <c r="K289" s="262">
        <f t="shared" si="34"/>
        <v>0</v>
      </c>
      <c r="L289" s="318">
        <f t="shared" si="35"/>
        <v>1</v>
      </c>
      <c r="M289" s="8">
        <f t="shared" si="36"/>
        <v>1.3</v>
      </c>
      <c r="N289" s="187">
        <f t="shared" si="37"/>
        <v>1</v>
      </c>
      <c r="O289" s="8">
        <f t="shared" si="38"/>
        <v>18345.15</v>
      </c>
      <c r="P289" s="14"/>
      <c r="Q289" s="14"/>
      <c r="R289" s="290"/>
      <c r="S289" s="14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155"/>
      <c r="BB289" s="5"/>
      <c r="BC289" s="5"/>
      <c r="BD289" s="5"/>
      <c r="BE289" s="5">
        <v>1</v>
      </c>
      <c r="BF289" s="5"/>
      <c r="BG289" s="5"/>
      <c r="BH289" s="5"/>
      <c r="BI289" s="5"/>
      <c r="BJ289" s="155"/>
      <c r="BK289" s="5"/>
      <c r="BL289" s="5"/>
      <c r="BM289" s="5"/>
      <c r="BN289" s="5"/>
      <c r="BO289" s="5"/>
      <c r="BP289" s="155"/>
      <c r="BQ289" s="5"/>
      <c r="BR289" s="5"/>
      <c r="BS289" s="5"/>
      <c r="BT289" s="5"/>
      <c r="BU289" s="5"/>
      <c r="BV289" s="5"/>
      <c r="BW289" s="5"/>
      <c r="BX289" s="5"/>
      <c r="BY289" s="155"/>
      <c r="BZ289" s="5"/>
      <c r="CA289" s="5"/>
      <c r="CB289" s="155"/>
      <c r="CC289" s="5"/>
      <c r="CD289" s="5"/>
      <c r="CE289" s="15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155"/>
      <c r="CR289" s="5"/>
      <c r="CS289" s="5"/>
      <c r="CT289" s="155"/>
      <c r="CU289" s="5"/>
      <c r="CV289" s="5"/>
      <c r="CW289" s="155"/>
      <c r="CX289" s="5"/>
      <c r="CY289" s="5"/>
      <c r="CZ289" s="155"/>
      <c r="DA289" s="5"/>
      <c r="DB289" s="5"/>
      <c r="DC289" s="5"/>
      <c r="DD289" s="5"/>
      <c r="DE289" s="5"/>
      <c r="DF289" s="5"/>
      <c r="DG289" s="5"/>
      <c r="DH289" s="5"/>
      <c r="DI289" s="155"/>
      <c r="DJ289" s="5"/>
      <c r="DK289" s="5"/>
      <c r="DL289" s="155"/>
      <c r="DM289" s="5"/>
      <c r="DN289" s="5"/>
      <c r="DO289" s="155"/>
      <c r="DP289" s="5"/>
      <c r="DQ289" s="5"/>
      <c r="DR289" s="5"/>
      <c r="DS289" s="5"/>
      <c r="DT289" s="5"/>
      <c r="DU289" s="155"/>
      <c r="DV289" s="5"/>
      <c r="DW289" s="5"/>
      <c r="DX289" s="5"/>
      <c r="DY289" s="5"/>
      <c r="DZ289" s="5"/>
      <c r="EA289" s="5"/>
      <c r="EB289" s="10"/>
      <c r="EC289" s="5"/>
      <c r="ED289" s="155"/>
      <c r="EE289" s="5"/>
      <c r="EF289" s="5"/>
      <c r="EG289" s="15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155"/>
      <c r="EW289" s="5"/>
      <c r="EX289" s="5"/>
      <c r="EY289" s="5"/>
      <c r="EZ289" s="5"/>
      <c r="FA289" s="5"/>
      <c r="FB289" s="155"/>
      <c r="FC289" s="5"/>
      <c r="FD289" s="5"/>
      <c r="FE289" s="5"/>
      <c r="FF289" s="5"/>
      <c r="FG289" s="5"/>
      <c r="FH289" s="155"/>
      <c r="FI289" s="5"/>
      <c r="FJ289" s="5"/>
      <c r="FK289" s="155"/>
      <c r="FL289" s="5"/>
      <c r="FM289" s="5"/>
      <c r="FN289" s="155"/>
      <c r="FO289" s="5"/>
      <c r="FP289" s="5"/>
      <c r="FQ289" s="155"/>
      <c r="FR289" s="5"/>
      <c r="FS289" s="5"/>
      <c r="FT289" s="155"/>
      <c r="FU289" s="5"/>
      <c r="FV289" s="5"/>
      <c r="FW289" s="5"/>
      <c r="FX289" s="5"/>
      <c r="FY289" s="5"/>
      <c r="FZ289" s="5"/>
      <c r="GA289" s="45"/>
      <c r="GB289" s="5"/>
    </row>
    <row r="290" spans="1:184" ht="21" customHeight="1">
      <c r="A290" s="15">
        <v>258</v>
      </c>
      <c r="B290" s="206" t="s">
        <v>500</v>
      </c>
      <c r="C290" s="57" t="s">
        <v>501</v>
      </c>
      <c r="D290" s="301" t="s">
        <v>75</v>
      </c>
      <c r="E290" s="42">
        <v>12337.1</v>
      </c>
      <c r="F290" s="5"/>
      <c r="G290" s="5"/>
      <c r="H290" s="266">
        <f t="shared" si="39"/>
        <v>0</v>
      </c>
      <c r="I290" s="64">
        <f t="shared" si="32"/>
        <v>0</v>
      </c>
      <c r="J290" s="8">
        <f t="shared" si="33"/>
        <v>0</v>
      </c>
      <c r="K290" s="262">
        <f t="shared" si="34"/>
        <v>0</v>
      </c>
      <c r="L290" s="318">
        <f t="shared" si="35"/>
        <v>3</v>
      </c>
      <c r="M290" s="8">
        <f t="shared" si="36"/>
        <v>3.9000000000000004</v>
      </c>
      <c r="N290" s="187">
        <f t="shared" si="37"/>
        <v>3</v>
      </c>
      <c r="O290" s="8">
        <f t="shared" si="38"/>
        <v>37011.3</v>
      </c>
      <c r="P290" s="14"/>
      <c r="Q290" s="14"/>
      <c r="R290" s="290"/>
      <c r="S290" s="14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155"/>
      <c r="BB290" s="5"/>
      <c r="BC290" s="5"/>
      <c r="BD290" s="5"/>
      <c r="BE290" s="5">
        <v>3</v>
      </c>
      <c r="BF290" s="5"/>
      <c r="BG290" s="5"/>
      <c r="BH290" s="5"/>
      <c r="BI290" s="5"/>
      <c r="BJ290" s="155"/>
      <c r="BK290" s="5"/>
      <c r="BL290" s="5"/>
      <c r="BM290" s="5"/>
      <c r="BN290" s="5"/>
      <c r="BO290" s="5"/>
      <c r="BP290" s="155"/>
      <c r="BQ290" s="5"/>
      <c r="BR290" s="5"/>
      <c r="BS290" s="5"/>
      <c r="BT290" s="5"/>
      <c r="BU290" s="5"/>
      <c r="BV290" s="5"/>
      <c r="BW290" s="5"/>
      <c r="BX290" s="5"/>
      <c r="BY290" s="155"/>
      <c r="BZ290" s="5"/>
      <c r="CA290" s="5"/>
      <c r="CB290" s="155"/>
      <c r="CC290" s="5"/>
      <c r="CD290" s="5"/>
      <c r="CE290" s="15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155"/>
      <c r="CR290" s="5"/>
      <c r="CS290" s="5"/>
      <c r="CT290" s="155"/>
      <c r="CU290" s="5"/>
      <c r="CV290" s="5"/>
      <c r="CW290" s="155"/>
      <c r="CX290" s="5"/>
      <c r="CY290" s="5"/>
      <c r="CZ290" s="155"/>
      <c r="DA290" s="5"/>
      <c r="DB290" s="5"/>
      <c r="DC290" s="5"/>
      <c r="DD290" s="5"/>
      <c r="DE290" s="5"/>
      <c r="DF290" s="5"/>
      <c r="DG290" s="5"/>
      <c r="DH290" s="5"/>
      <c r="DI290" s="155"/>
      <c r="DJ290" s="5"/>
      <c r="DK290" s="5"/>
      <c r="DL290" s="155"/>
      <c r="DM290" s="5"/>
      <c r="DN290" s="5"/>
      <c r="DO290" s="155"/>
      <c r="DP290" s="5"/>
      <c r="DQ290" s="5"/>
      <c r="DR290" s="5"/>
      <c r="DS290" s="5"/>
      <c r="DT290" s="5"/>
      <c r="DU290" s="155"/>
      <c r="DV290" s="5"/>
      <c r="DW290" s="5"/>
      <c r="DX290" s="5"/>
      <c r="DY290" s="5"/>
      <c r="DZ290" s="5"/>
      <c r="EA290" s="5"/>
      <c r="EB290" s="10"/>
      <c r="EC290" s="5"/>
      <c r="ED290" s="155"/>
      <c r="EE290" s="5"/>
      <c r="EF290" s="5"/>
      <c r="EG290" s="15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155"/>
      <c r="EW290" s="5"/>
      <c r="EX290" s="5"/>
      <c r="EY290" s="5"/>
      <c r="EZ290" s="5"/>
      <c r="FA290" s="5"/>
      <c r="FB290" s="155"/>
      <c r="FC290" s="5"/>
      <c r="FD290" s="5"/>
      <c r="FE290" s="5"/>
      <c r="FF290" s="5"/>
      <c r="FG290" s="5"/>
      <c r="FH290" s="155"/>
      <c r="FI290" s="5"/>
      <c r="FJ290" s="5"/>
      <c r="FK290" s="155"/>
      <c r="FL290" s="5"/>
      <c r="FM290" s="5"/>
      <c r="FN290" s="155"/>
      <c r="FO290" s="5"/>
      <c r="FP290" s="5"/>
      <c r="FQ290" s="155"/>
      <c r="FR290" s="5"/>
      <c r="FS290" s="5"/>
      <c r="FT290" s="155"/>
      <c r="FU290" s="5"/>
      <c r="FV290" s="5"/>
      <c r="FW290" s="5"/>
      <c r="FX290" s="5"/>
      <c r="FY290" s="5"/>
      <c r="FZ290" s="5"/>
      <c r="GA290" s="45"/>
      <c r="GB290" s="5"/>
    </row>
    <row r="291" spans="1:184" ht="21" customHeight="1">
      <c r="A291" s="15">
        <v>259</v>
      </c>
      <c r="B291" s="206" t="s">
        <v>502</v>
      </c>
      <c r="C291" s="57" t="s">
        <v>503</v>
      </c>
      <c r="D291" s="301" t="s">
        <v>85</v>
      </c>
      <c r="E291" s="42">
        <v>11.77</v>
      </c>
      <c r="F291" s="5"/>
      <c r="G291" s="5"/>
      <c r="H291" s="266">
        <f t="shared" si="39"/>
        <v>0</v>
      </c>
      <c r="I291" s="64">
        <f t="shared" si="32"/>
        <v>0</v>
      </c>
      <c r="J291" s="8">
        <f t="shared" si="33"/>
        <v>150</v>
      </c>
      <c r="K291" s="262">
        <f t="shared" si="34"/>
        <v>150</v>
      </c>
      <c r="L291" s="318">
        <f t="shared" si="35"/>
        <v>450</v>
      </c>
      <c r="M291" s="8">
        <f t="shared" si="36"/>
        <v>585</v>
      </c>
      <c r="N291" s="187">
        <f t="shared" si="37"/>
        <v>300</v>
      </c>
      <c r="O291" s="8">
        <f t="shared" si="38"/>
        <v>3531</v>
      </c>
      <c r="P291" s="14"/>
      <c r="Q291" s="14"/>
      <c r="R291" s="290"/>
      <c r="S291" s="14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155"/>
      <c r="BB291" s="5"/>
      <c r="BC291" s="5"/>
      <c r="BD291" s="5"/>
      <c r="BE291" s="5"/>
      <c r="BF291" s="5"/>
      <c r="BG291" s="5"/>
      <c r="BH291" s="5"/>
      <c r="BI291" s="5"/>
      <c r="BJ291" s="155"/>
      <c r="BK291" s="5"/>
      <c r="BL291" s="5"/>
      <c r="BM291" s="5"/>
      <c r="BN291" s="5"/>
      <c r="BO291" s="5"/>
      <c r="BP291" s="155"/>
      <c r="BQ291" s="5"/>
      <c r="BR291" s="5"/>
      <c r="BS291" s="5"/>
      <c r="BT291" s="5"/>
      <c r="BU291" s="5"/>
      <c r="BV291" s="5"/>
      <c r="BW291" s="5"/>
      <c r="BX291" s="5"/>
      <c r="BY291" s="155"/>
      <c r="BZ291" s="5"/>
      <c r="CA291" s="5"/>
      <c r="CB291" s="155"/>
      <c r="CC291" s="5"/>
      <c r="CD291" s="5"/>
      <c r="CE291" s="155"/>
      <c r="CF291" s="5"/>
      <c r="CG291" s="5"/>
      <c r="CH291" s="5"/>
      <c r="CI291" s="5"/>
      <c r="CJ291" s="5"/>
      <c r="CK291" s="5"/>
      <c r="CL291" s="5"/>
      <c r="CM291" s="5"/>
      <c r="CN291" s="5"/>
      <c r="CO291" s="5">
        <v>50</v>
      </c>
      <c r="CP291" s="5"/>
      <c r="CQ291" s="155"/>
      <c r="CR291" s="5"/>
      <c r="CS291" s="5"/>
      <c r="CT291" s="155"/>
      <c r="CU291" s="5"/>
      <c r="CV291" s="5"/>
      <c r="CW291" s="155">
        <v>150</v>
      </c>
      <c r="CX291" s="5">
        <v>200</v>
      </c>
      <c r="CY291" s="5"/>
      <c r="CZ291" s="155"/>
      <c r="DA291" s="5"/>
      <c r="DB291" s="5"/>
      <c r="DC291" s="5"/>
      <c r="DD291" s="5"/>
      <c r="DE291" s="5"/>
      <c r="DF291" s="5"/>
      <c r="DG291" s="5">
        <v>200</v>
      </c>
      <c r="DH291" s="5"/>
      <c r="DI291" s="155"/>
      <c r="DJ291" s="5"/>
      <c r="DK291" s="5"/>
      <c r="DL291" s="155"/>
      <c r="DM291" s="5"/>
      <c r="DN291" s="5"/>
      <c r="DO291" s="155"/>
      <c r="DP291" s="5"/>
      <c r="DQ291" s="5"/>
      <c r="DR291" s="5"/>
      <c r="DS291" s="5"/>
      <c r="DT291" s="5"/>
      <c r="DU291" s="155"/>
      <c r="DV291" s="5"/>
      <c r="DW291" s="5"/>
      <c r="DX291" s="5"/>
      <c r="DY291" s="5"/>
      <c r="DZ291" s="5"/>
      <c r="EA291" s="5"/>
      <c r="EB291" s="10"/>
      <c r="EC291" s="5"/>
      <c r="ED291" s="155"/>
      <c r="EE291" s="5"/>
      <c r="EF291" s="5"/>
      <c r="EG291" s="15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155"/>
      <c r="EW291" s="5"/>
      <c r="EX291" s="5"/>
      <c r="EY291" s="5"/>
      <c r="EZ291" s="5"/>
      <c r="FA291" s="5"/>
      <c r="FB291" s="155"/>
      <c r="FC291" s="5"/>
      <c r="FD291" s="5"/>
      <c r="FE291" s="5"/>
      <c r="FF291" s="5"/>
      <c r="FG291" s="5"/>
      <c r="FH291" s="155"/>
      <c r="FI291" s="5"/>
      <c r="FJ291" s="5"/>
      <c r="FK291" s="155"/>
      <c r="FL291" s="5"/>
      <c r="FM291" s="5"/>
      <c r="FN291" s="155"/>
      <c r="FO291" s="5"/>
      <c r="FP291" s="5"/>
      <c r="FQ291" s="155"/>
      <c r="FR291" s="5"/>
      <c r="FS291" s="5"/>
      <c r="FT291" s="155"/>
      <c r="FU291" s="5"/>
      <c r="FV291" s="5"/>
      <c r="FW291" s="5"/>
      <c r="FX291" s="5"/>
      <c r="FY291" s="5"/>
      <c r="FZ291" s="5"/>
      <c r="GA291" s="45"/>
      <c r="GB291" s="5"/>
    </row>
    <row r="292" spans="1:184" ht="21" customHeight="1">
      <c r="A292" s="15">
        <v>260</v>
      </c>
      <c r="B292" s="222" t="s">
        <v>504</v>
      </c>
      <c r="C292" s="82" t="s">
        <v>505</v>
      </c>
      <c r="D292" s="301" t="s">
        <v>73</v>
      </c>
      <c r="E292" s="42">
        <v>2900</v>
      </c>
      <c r="F292" s="5"/>
      <c r="G292" s="5"/>
      <c r="H292" s="266">
        <f t="shared" si="39"/>
        <v>0</v>
      </c>
      <c r="I292" s="64">
        <f t="shared" si="32"/>
        <v>0</v>
      </c>
      <c r="J292" s="8">
        <f t="shared" si="33"/>
        <v>0</v>
      </c>
      <c r="K292" s="262">
        <f t="shared" si="34"/>
        <v>0</v>
      </c>
      <c r="L292" s="318">
        <f t="shared" si="35"/>
        <v>220</v>
      </c>
      <c r="M292" s="8">
        <f t="shared" si="36"/>
        <v>286</v>
      </c>
      <c r="N292" s="187">
        <f t="shared" si="37"/>
        <v>220</v>
      </c>
      <c r="O292" s="8">
        <f t="shared" si="38"/>
        <v>638000</v>
      </c>
      <c r="P292" s="14"/>
      <c r="Q292" s="14"/>
      <c r="R292" s="290"/>
      <c r="S292" s="14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155"/>
      <c r="BB292" s="5"/>
      <c r="BC292" s="5"/>
      <c r="BD292" s="5"/>
      <c r="BE292" s="5"/>
      <c r="BF292" s="5"/>
      <c r="BG292" s="5"/>
      <c r="BH292" s="5"/>
      <c r="BI292" s="5"/>
      <c r="BJ292" s="155"/>
      <c r="BK292" s="5"/>
      <c r="BL292" s="5"/>
      <c r="BM292" s="5"/>
      <c r="BN292" s="5"/>
      <c r="BO292" s="5"/>
      <c r="BP292" s="155"/>
      <c r="BQ292" s="5"/>
      <c r="BR292" s="5"/>
      <c r="BS292" s="5"/>
      <c r="BT292" s="5"/>
      <c r="BU292" s="5"/>
      <c r="BV292" s="5"/>
      <c r="BW292" s="5"/>
      <c r="BX292" s="5"/>
      <c r="BY292" s="155"/>
      <c r="BZ292" s="5"/>
      <c r="CA292" s="5"/>
      <c r="CB292" s="155"/>
      <c r="CC292" s="5"/>
      <c r="CD292" s="5"/>
      <c r="CE292" s="15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155"/>
      <c r="CR292" s="5"/>
      <c r="CS292" s="5"/>
      <c r="CT292" s="155"/>
      <c r="CU292" s="5"/>
      <c r="CV292" s="5"/>
      <c r="CW292" s="155"/>
      <c r="CX292" s="5"/>
      <c r="CY292" s="5"/>
      <c r="CZ292" s="155"/>
      <c r="DA292" s="5"/>
      <c r="DB292" s="5"/>
      <c r="DC292" s="5"/>
      <c r="DD292" s="5"/>
      <c r="DE292" s="5"/>
      <c r="DF292" s="5"/>
      <c r="DG292" s="5"/>
      <c r="DH292" s="5"/>
      <c r="DI292" s="155"/>
      <c r="DJ292" s="5"/>
      <c r="DK292" s="5"/>
      <c r="DL292" s="155"/>
      <c r="DM292" s="5">
        <v>140</v>
      </c>
      <c r="DN292" s="5"/>
      <c r="DO292" s="155"/>
      <c r="DP292" s="5"/>
      <c r="DQ292" s="5"/>
      <c r="DR292" s="5"/>
      <c r="DS292" s="5"/>
      <c r="DT292" s="5"/>
      <c r="DU292" s="155"/>
      <c r="DV292" s="5"/>
      <c r="DW292" s="5"/>
      <c r="DX292" s="5"/>
      <c r="DY292" s="5"/>
      <c r="DZ292" s="5"/>
      <c r="EA292" s="5"/>
      <c r="EB292" s="10"/>
      <c r="EC292" s="5"/>
      <c r="ED292" s="155"/>
      <c r="EE292" s="5">
        <v>80</v>
      </c>
      <c r="EF292" s="5"/>
      <c r="EG292" s="15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155"/>
      <c r="EW292" s="5"/>
      <c r="EX292" s="5"/>
      <c r="EY292" s="5"/>
      <c r="EZ292" s="5"/>
      <c r="FA292" s="5"/>
      <c r="FB292" s="155"/>
      <c r="FC292" s="5"/>
      <c r="FD292" s="5"/>
      <c r="FE292" s="5"/>
      <c r="FF292" s="5"/>
      <c r="FG292" s="5"/>
      <c r="FH292" s="155"/>
      <c r="FI292" s="5"/>
      <c r="FJ292" s="5"/>
      <c r="FK292" s="155"/>
      <c r="FL292" s="5"/>
      <c r="FM292" s="5"/>
      <c r="FN292" s="155"/>
      <c r="FO292" s="5"/>
      <c r="FP292" s="5"/>
      <c r="FQ292" s="155"/>
      <c r="FR292" s="5"/>
      <c r="FS292" s="5"/>
      <c r="FT292" s="155"/>
      <c r="FU292" s="5"/>
      <c r="FV292" s="5"/>
      <c r="FW292" s="5"/>
      <c r="FX292" s="5"/>
      <c r="FY292" s="5"/>
      <c r="FZ292" s="5"/>
      <c r="GA292" s="45"/>
      <c r="GB292" s="5"/>
    </row>
    <row r="293" spans="1:184" ht="21" customHeight="1">
      <c r="A293" s="15">
        <v>261</v>
      </c>
      <c r="B293" s="77"/>
      <c r="C293" s="82" t="s">
        <v>1583</v>
      </c>
      <c r="D293" s="301"/>
      <c r="E293" s="44">
        <v>5000</v>
      </c>
      <c r="F293" s="5"/>
      <c r="G293" s="5"/>
      <c r="H293" s="266">
        <f t="shared" si="39"/>
        <v>0</v>
      </c>
      <c r="I293" s="64">
        <f t="shared" si="32"/>
        <v>0</v>
      </c>
      <c r="J293" s="8">
        <f t="shared" si="33"/>
        <v>0</v>
      </c>
      <c r="K293" s="262">
        <f t="shared" si="34"/>
        <v>0</v>
      </c>
      <c r="L293" s="318">
        <f t="shared" si="35"/>
        <v>24</v>
      </c>
      <c r="M293" s="8">
        <f t="shared" si="36"/>
        <v>31.200000000000003</v>
      </c>
      <c r="N293" s="187">
        <f t="shared" si="37"/>
        <v>24</v>
      </c>
      <c r="O293" s="192">
        <f t="shared" si="38"/>
        <v>120000</v>
      </c>
      <c r="P293" s="14"/>
      <c r="Q293" s="14"/>
      <c r="R293" s="290"/>
      <c r="S293" s="14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>
        <v>4</v>
      </c>
      <c r="AZ293" s="5"/>
      <c r="BA293" s="155"/>
      <c r="BB293" s="5"/>
      <c r="BC293" s="5"/>
      <c r="BD293" s="5"/>
      <c r="BE293" s="5"/>
      <c r="BF293" s="5"/>
      <c r="BG293" s="5"/>
      <c r="BH293" s="5"/>
      <c r="BI293" s="5"/>
      <c r="BJ293" s="155"/>
      <c r="BK293" s="5"/>
      <c r="BL293" s="5"/>
      <c r="BM293" s="5"/>
      <c r="BN293" s="5"/>
      <c r="BO293" s="5"/>
      <c r="BP293" s="155"/>
      <c r="BQ293" s="5"/>
      <c r="BR293" s="5"/>
      <c r="BS293" s="5"/>
      <c r="BT293" s="5"/>
      <c r="BU293" s="5"/>
      <c r="BV293" s="5"/>
      <c r="BW293" s="5"/>
      <c r="BX293" s="5"/>
      <c r="BY293" s="155"/>
      <c r="BZ293" s="5"/>
      <c r="CA293" s="5"/>
      <c r="CB293" s="155"/>
      <c r="CC293" s="5"/>
      <c r="CD293" s="5"/>
      <c r="CE293" s="15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155"/>
      <c r="CR293" s="5"/>
      <c r="CS293" s="5"/>
      <c r="CT293" s="155"/>
      <c r="CU293" s="5"/>
      <c r="CV293" s="5"/>
      <c r="CW293" s="155"/>
      <c r="CX293" s="5"/>
      <c r="CY293" s="5"/>
      <c r="CZ293" s="155"/>
      <c r="DA293" s="5"/>
      <c r="DB293" s="5"/>
      <c r="DC293" s="5"/>
      <c r="DD293" s="5">
        <v>20</v>
      </c>
      <c r="DE293" s="5"/>
      <c r="DF293" s="5"/>
      <c r="DG293" s="5"/>
      <c r="DH293" s="5"/>
      <c r="DI293" s="155"/>
      <c r="DJ293" s="5"/>
      <c r="DK293" s="5"/>
      <c r="DL293" s="155"/>
      <c r="DM293" s="5"/>
      <c r="DN293" s="5"/>
      <c r="DO293" s="155"/>
      <c r="DP293" s="5"/>
      <c r="DQ293" s="5"/>
      <c r="DR293" s="5"/>
      <c r="DS293" s="5"/>
      <c r="DT293" s="5"/>
      <c r="DU293" s="155"/>
      <c r="DV293" s="5"/>
      <c r="DW293" s="5"/>
      <c r="DX293" s="5"/>
      <c r="DY293" s="5"/>
      <c r="DZ293" s="5"/>
      <c r="EA293" s="5"/>
      <c r="EB293" s="10"/>
      <c r="EC293" s="5"/>
      <c r="ED293" s="155"/>
      <c r="EE293" s="5"/>
      <c r="EF293" s="5"/>
      <c r="EG293" s="15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155"/>
      <c r="EW293" s="5"/>
      <c r="EX293" s="5"/>
      <c r="EY293" s="5"/>
      <c r="EZ293" s="5"/>
      <c r="FA293" s="5"/>
      <c r="FB293" s="155"/>
      <c r="FC293" s="5"/>
      <c r="FD293" s="5"/>
      <c r="FE293" s="5"/>
      <c r="FF293" s="5"/>
      <c r="FG293" s="5"/>
      <c r="FH293" s="155"/>
      <c r="FI293" s="5"/>
      <c r="FJ293" s="5"/>
      <c r="FK293" s="155"/>
      <c r="FL293" s="5"/>
      <c r="FM293" s="5"/>
      <c r="FN293" s="155"/>
      <c r="FO293" s="5"/>
      <c r="FP293" s="5"/>
      <c r="FQ293" s="155"/>
      <c r="FR293" s="5"/>
      <c r="FS293" s="5"/>
      <c r="FT293" s="155"/>
      <c r="FU293" s="5"/>
      <c r="FV293" s="5"/>
      <c r="FW293" s="5"/>
      <c r="FX293" s="5"/>
      <c r="FY293" s="5"/>
      <c r="FZ293" s="5"/>
      <c r="GA293" s="45"/>
      <c r="GB293" s="5"/>
    </row>
    <row r="294" spans="1:184" ht="21" customHeight="1">
      <c r="A294" s="15">
        <v>262</v>
      </c>
      <c r="B294" s="77" t="s">
        <v>1495</v>
      </c>
      <c r="C294" s="82" t="s">
        <v>1496</v>
      </c>
      <c r="D294" s="301" t="s">
        <v>113</v>
      </c>
      <c r="E294" s="42">
        <v>2889</v>
      </c>
      <c r="F294" s="5"/>
      <c r="G294" s="5"/>
      <c r="H294" s="266">
        <f t="shared" si="39"/>
        <v>0</v>
      </c>
      <c r="I294" s="64">
        <f t="shared" si="32"/>
        <v>0</v>
      </c>
      <c r="J294" s="8">
        <f t="shared" si="33"/>
        <v>0</v>
      </c>
      <c r="K294" s="262">
        <f t="shared" si="34"/>
        <v>0</v>
      </c>
      <c r="L294" s="318">
        <f t="shared" si="35"/>
        <v>30</v>
      </c>
      <c r="M294" s="8">
        <f t="shared" si="36"/>
        <v>39</v>
      </c>
      <c r="N294" s="187">
        <f t="shared" si="37"/>
        <v>30</v>
      </c>
      <c r="O294" s="8">
        <f t="shared" si="38"/>
        <v>86670</v>
      </c>
      <c r="P294" s="14"/>
      <c r="Q294" s="14"/>
      <c r="R294" s="290"/>
      <c r="S294" s="14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155"/>
      <c r="BB294" s="5"/>
      <c r="BC294" s="5"/>
      <c r="BD294" s="5"/>
      <c r="BE294" s="5"/>
      <c r="BF294" s="5"/>
      <c r="BG294" s="5"/>
      <c r="BH294" s="5"/>
      <c r="BI294" s="5"/>
      <c r="BJ294" s="155"/>
      <c r="BK294" s="5"/>
      <c r="BL294" s="5"/>
      <c r="BM294" s="5"/>
      <c r="BN294" s="5"/>
      <c r="BO294" s="5"/>
      <c r="BP294" s="155"/>
      <c r="BQ294" s="5"/>
      <c r="BR294" s="5"/>
      <c r="BS294" s="5"/>
      <c r="BT294" s="5"/>
      <c r="BU294" s="5"/>
      <c r="BV294" s="5"/>
      <c r="BW294" s="5"/>
      <c r="BX294" s="5"/>
      <c r="BY294" s="155"/>
      <c r="BZ294" s="5"/>
      <c r="CA294" s="5"/>
      <c r="CB294" s="155"/>
      <c r="CC294" s="5"/>
      <c r="CD294" s="5"/>
      <c r="CE294" s="155"/>
      <c r="CF294" s="5"/>
      <c r="CG294" s="5"/>
      <c r="CH294" s="5"/>
      <c r="CI294" s="5"/>
      <c r="CJ294" s="5"/>
      <c r="CK294" s="5"/>
      <c r="CL294" s="5">
        <v>30</v>
      </c>
      <c r="CM294" s="5"/>
      <c r="CN294" s="5"/>
      <c r="CO294" s="5"/>
      <c r="CP294" s="5"/>
      <c r="CQ294" s="155"/>
      <c r="CR294" s="5"/>
      <c r="CS294" s="5"/>
      <c r="CT294" s="155"/>
      <c r="CU294" s="5"/>
      <c r="CV294" s="5"/>
      <c r="CW294" s="155"/>
      <c r="CX294" s="5"/>
      <c r="CY294" s="5"/>
      <c r="CZ294" s="155"/>
      <c r="DA294" s="5"/>
      <c r="DB294" s="5"/>
      <c r="DC294" s="5"/>
      <c r="DD294" s="5"/>
      <c r="DE294" s="5"/>
      <c r="DF294" s="5"/>
      <c r="DG294" s="5"/>
      <c r="DH294" s="5"/>
      <c r="DI294" s="155"/>
      <c r="DJ294" s="5"/>
      <c r="DK294" s="5"/>
      <c r="DL294" s="155"/>
      <c r="DM294" s="5"/>
      <c r="DN294" s="5"/>
      <c r="DO294" s="155"/>
      <c r="DP294" s="5"/>
      <c r="DQ294" s="5"/>
      <c r="DR294" s="5"/>
      <c r="DS294" s="5"/>
      <c r="DT294" s="5"/>
      <c r="DU294" s="155"/>
      <c r="DV294" s="5"/>
      <c r="DW294" s="5"/>
      <c r="DX294" s="5"/>
      <c r="DY294" s="5"/>
      <c r="DZ294" s="5"/>
      <c r="EA294" s="5"/>
      <c r="EB294" s="10"/>
      <c r="EC294" s="5"/>
      <c r="ED294" s="155"/>
      <c r="EE294" s="5"/>
      <c r="EF294" s="5"/>
      <c r="EG294" s="15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155"/>
      <c r="EW294" s="5"/>
      <c r="EX294" s="5"/>
      <c r="EY294" s="5"/>
      <c r="EZ294" s="5"/>
      <c r="FA294" s="5"/>
      <c r="FB294" s="155"/>
      <c r="FC294" s="5"/>
      <c r="FD294" s="5"/>
      <c r="FE294" s="5"/>
      <c r="FF294" s="5"/>
      <c r="FG294" s="5"/>
      <c r="FH294" s="155"/>
      <c r="FI294" s="5"/>
      <c r="FJ294" s="5"/>
      <c r="FK294" s="155"/>
      <c r="FL294" s="5"/>
      <c r="FM294" s="5"/>
      <c r="FN294" s="155"/>
      <c r="FO294" s="5"/>
      <c r="FP294" s="5"/>
      <c r="FQ294" s="155"/>
      <c r="FR294" s="5"/>
      <c r="FS294" s="5"/>
      <c r="FT294" s="155"/>
      <c r="FU294" s="5"/>
      <c r="FV294" s="5"/>
      <c r="FW294" s="5"/>
      <c r="FX294" s="5"/>
      <c r="FY294" s="5"/>
      <c r="FZ294" s="5"/>
      <c r="GA294" s="45"/>
      <c r="GB294" s="5"/>
    </row>
    <row r="295" spans="1:184" ht="21" customHeight="1">
      <c r="A295" s="15">
        <v>263</v>
      </c>
      <c r="B295" s="77" t="s">
        <v>1497</v>
      </c>
      <c r="C295" s="82" t="s">
        <v>1498</v>
      </c>
      <c r="D295" s="301" t="s">
        <v>113</v>
      </c>
      <c r="E295" s="42">
        <v>3210</v>
      </c>
      <c r="F295" s="5"/>
      <c r="G295" s="5"/>
      <c r="H295" s="266">
        <f t="shared" si="39"/>
        <v>0</v>
      </c>
      <c r="I295" s="64">
        <f t="shared" si="32"/>
        <v>0</v>
      </c>
      <c r="J295" s="8">
        <f t="shared" si="33"/>
        <v>0</v>
      </c>
      <c r="K295" s="262">
        <f t="shared" si="34"/>
        <v>0</v>
      </c>
      <c r="L295" s="318">
        <f t="shared" si="35"/>
        <v>12</v>
      </c>
      <c r="M295" s="8">
        <f t="shared" si="36"/>
        <v>15.600000000000001</v>
      </c>
      <c r="N295" s="187">
        <f t="shared" si="37"/>
        <v>12</v>
      </c>
      <c r="O295" s="8">
        <f t="shared" si="38"/>
        <v>38520</v>
      </c>
      <c r="P295" s="14"/>
      <c r="Q295" s="14"/>
      <c r="R295" s="290"/>
      <c r="S295" s="14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155"/>
      <c r="BB295" s="5"/>
      <c r="BC295" s="5"/>
      <c r="BD295" s="5"/>
      <c r="BE295" s="5"/>
      <c r="BF295" s="5"/>
      <c r="BG295" s="5"/>
      <c r="BH295" s="5"/>
      <c r="BI295" s="5"/>
      <c r="BJ295" s="155"/>
      <c r="BK295" s="5"/>
      <c r="BL295" s="5"/>
      <c r="BM295" s="5"/>
      <c r="BN295" s="5"/>
      <c r="BO295" s="5"/>
      <c r="BP295" s="155"/>
      <c r="BQ295" s="5"/>
      <c r="BR295" s="5"/>
      <c r="BS295" s="5"/>
      <c r="BT295" s="5"/>
      <c r="BU295" s="5"/>
      <c r="BV295" s="5"/>
      <c r="BW295" s="5"/>
      <c r="BX295" s="5"/>
      <c r="BY295" s="155"/>
      <c r="BZ295" s="5"/>
      <c r="CA295" s="5"/>
      <c r="CB295" s="155"/>
      <c r="CC295" s="5"/>
      <c r="CD295" s="5"/>
      <c r="CE295" s="155"/>
      <c r="CF295" s="5"/>
      <c r="CG295" s="5"/>
      <c r="CH295" s="5"/>
      <c r="CI295" s="5"/>
      <c r="CJ295" s="5"/>
      <c r="CK295" s="5"/>
      <c r="CL295" s="5">
        <v>12</v>
      </c>
      <c r="CM295" s="5"/>
      <c r="CN295" s="5"/>
      <c r="CO295" s="5"/>
      <c r="CP295" s="5"/>
      <c r="CQ295" s="155"/>
      <c r="CR295" s="5"/>
      <c r="CS295" s="5"/>
      <c r="CT295" s="155"/>
      <c r="CU295" s="5"/>
      <c r="CV295" s="5"/>
      <c r="CW295" s="155"/>
      <c r="CX295" s="5"/>
      <c r="CY295" s="5"/>
      <c r="CZ295" s="155"/>
      <c r="DA295" s="5"/>
      <c r="DB295" s="5"/>
      <c r="DC295" s="5"/>
      <c r="DD295" s="5"/>
      <c r="DE295" s="5"/>
      <c r="DF295" s="5"/>
      <c r="DG295" s="5"/>
      <c r="DH295" s="5"/>
      <c r="DI295" s="155"/>
      <c r="DJ295" s="5"/>
      <c r="DK295" s="5"/>
      <c r="DL295" s="155"/>
      <c r="DM295" s="5"/>
      <c r="DN295" s="5"/>
      <c r="DO295" s="155"/>
      <c r="DP295" s="5"/>
      <c r="DQ295" s="5"/>
      <c r="DR295" s="5"/>
      <c r="DS295" s="5"/>
      <c r="DT295" s="5"/>
      <c r="DU295" s="155"/>
      <c r="DV295" s="5"/>
      <c r="DW295" s="5"/>
      <c r="DX295" s="5"/>
      <c r="DY295" s="5"/>
      <c r="DZ295" s="5"/>
      <c r="EA295" s="5"/>
      <c r="EB295" s="10"/>
      <c r="EC295" s="5"/>
      <c r="ED295" s="155"/>
      <c r="EE295" s="5"/>
      <c r="EF295" s="5"/>
      <c r="EG295" s="15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155"/>
      <c r="EW295" s="5"/>
      <c r="EX295" s="5"/>
      <c r="EY295" s="5"/>
      <c r="EZ295" s="5"/>
      <c r="FA295" s="5"/>
      <c r="FB295" s="155"/>
      <c r="FC295" s="5"/>
      <c r="FD295" s="5"/>
      <c r="FE295" s="5"/>
      <c r="FF295" s="5"/>
      <c r="FG295" s="5"/>
      <c r="FH295" s="155"/>
      <c r="FI295" s="5"/>
      <c r="FJ295" s="5"/>
      <c r="FK295" s="155"/>
      <c r="FL295" s="5"/>
      <c r="FM295" s="5"/>
      <c r="FN295" s="155"/>
      <c r="FO295" s="5"/>
      <c r="FP295" s="5"/>
      <c r="FQ295" s="155"/>
      <c r="FR295" s="5"/>
      <c r="FS295" s="5"/>
      <c r="FT295" s="155"/>
      <c r="FU295" s="5"/>
      <c r="FV295" s="5"/>
      <c r="FW295" s="5"/>
      <c r="FX295" s="5"/>
      <c r="FY295" s="5"/>
      <c r="FZ295" s="5"/>
      <c r="GA295" s="45"/>
      <c r="GB295" s="5"/>
    </row>
    <row r="296" spans="1:184" ht="21" customHeight="1">
      <c r="A296" s="15">
        <v>264</v>
      </c>
      <c r="B296" s="77" t="s">
        <v>1499</v>
      </c>
      <c r="C296" s="82" t="s">
        <v>1500</v>
      </c>
      <c r="D296" s="301" t="s">
        <v>113</v>
      </c>
      <c r="E296" s="42">
        <v>3745</v>
      </c>
      <c r="F296" s="5"/>
      <c r="G296" s="5"/>
      <c r="H296" s="266">
        <f t="shared" si="39"/>
        <v>0</v>
      </c>
      <c r="I296" s="64">
        <f t="shared" si="32"/>
        <v>0</v>
      </c>
      <c r="J296" s="8">
        <f t="shared" si="33"/>
        <v>0</v>
      </c>
      <c r="K296" s="262">
        <f t="shared" si="34"/>
        <v>0</v>
      </c>
      <c r="L296" s="318">
        <f t="shared" si="35"/>
        <v>30</v>
      </c>
      <c r="M296" s="8">
        <f t="shared" si="36"/>
        <v>39</v>
      </c>
      <c r="N296" s="187">
        <f t="shared" si="37"/>
        <v>30</v>
      </c>
      <c r="O296" s="8">
        <f t="shared" si="38"/>
        <v>112350</v>
      </c>
      <c r="P296" s="14"/>
      <c r="Q296" s="14"/>
      <c r="R296" s="290"/>
      <c r="S296" s="14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155"/>
      <c r="BB296" s="5"/>
      <c r="BC296" s="5"/>
      <c r="BD296" s="5"/>
      <c r="BE296" s="5"/>
      <c r="BF296" s="5"/>
      <c r="BG296" s="5"/>
      <c r="BH296" s="5"/>
      <c r="BI296" s="5"/>
      <c r="BJ296" s="155"/>
      <c r="BK296" s="5"/>
      <c r="BL296" s="5"/>
      <c r="BM296" s="5"/>
      <c r="BN296" s="5"/>
      <c r="BO296" s="5"/>
      <c r="BP296" s="155"/>
      <c r="BQ296" s="5"/>
      <c r="BR296" s="5"/>
      <c r="BS296" s="5"/>
      <c r="BT296" s="5"/>
      <c r="BU296" s="5"/>
      <c r="BV296" s="5"/>
      <c r="BW296" s="5"/>
      <c r="BX296" s="5"/>
      <c r="BY296" s="155"/>
      <c r="BZ296" s="5"/>
      <c r="CA296" s="5"/>
      <c r="CB296" s="155"/>
      <c r="CC296" s="5"/>
      <c r="CD296" s="5"/>
      <c r="CE296" s="155"/>
      <c r="CF296" s="5"/>
      <c r="CG296" s="5"/>
      <c r="CH296" s="5"/>
      <c r="CI296" s="5"/>
      <c r="CJ296" s="5"/>
      <c r="CK296" s="5"/>
      <c r="CL296" s="5">
        <v>30</v>
      </c>
      <c r="CM296" s="5"/>
      <c r="CN296" s="5"/>
      <c r="CO296" s="5"/>
      <c r="CP296" s="5"/>
      <c r="CQ296" s="155"/>
      <c r="CR296" s="5"/>
      <c r="CS296" s="5"/>
      <c r="CT296" s="155"/>
      <c r="CU296" s="5"/>
      <c r="CV296" s="5"/>
      <c r="CW296" s="155"/>
      <c r="CX296" s="5"/>
      <c r="CY296" s="5"/>
      <c r="CZ296" s="155"/>
      <c r="DA296" s="5"/>
      <c r="DB296" s="5"/>
      <c r="DC296" s="5"/>
      <c r="DD296" s="5"/>
      <c r="DE296" s="5"/>
      <c r="DF296" s="5"/>
      <c r="DG296" s="5"/>
      <c r="DH296" s="5"/>
      <c r="DI296" s="155"/>
      <c r="DJ296" s="5"/>
      <c r="DK296" s="5"/>
      <c r="DL296" s="155"/>
      <c r="DM296" s="5"/>
      <c r="DN296" s="5"/>
      <c r="DO296" s="155"/>
      <c r="DP296" s="5"/>
      <c r="DQ296" s="5"/>
      <c r="DR296" s="5"/>
      <c r="DS296" s="5"/>
      <c r="DT296" s="5"/>
      <c r="DU296" s="155"/>
      <c r="DV296" s="5"/>
      <c r="DW296" s="5"/>
      <c r="DX296" s="5"/>
      <c r="DY296" s="5"/>
      <c r="DZ296" s="5"/>
      <c r="EA296" s="5"/>
      <c r="EB296" s="10"/>
      <c r="EC296" s="5"/>
      <c r="ED296" s="155"/>
      <c r="EE296" s="5"/>
      <c r="EF296" s="5"/>
      <c r="EG296" s="15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155"/>
      <c r="EW296" s="5"/>
      <c r="EX296" s="5"/>
      <c r="EY296" s="5"/>
      <c r="EZ296" s="5"/>
      <c r="FA296" s="5"/>
      <c r="FB296" s="155"/>
      <c r="FC296" s="5"/>
      <c r="FD296" s="5"/>
      <c r="FE296" s="5"/>
      <c r="FF296" s="5"/>
      <c r="FG296" s="5"/>
      <c r="FH296" s="155"/>
      <c r="FI296" s="5"/>
      <c r="FJ296" s="5"/>
      <c r="FK296" s="155"/>
      <c r="FL296" s="5"/>
      <c r="FM296" s="5"/>
      <c r="FN296" s="155"/>
      <c r="FO296" s="5"/>
      <c r="FP296" s="5"/>
      <c r="FQ296" s="155"/>
      <c r="FR296" s="5"/>
      <c r="FS296" s="5"/>
      <c r="FT296" s="155"/>
      <c r="FU296" s="5"/>
      <c r="FV296" s="5"/>
      <c r="FW296" s="5"/>
      <c r="FX296" s="5"/>
      <c r="FY296" s="5"/>
      <c r="FZ296" s="5"/>
      <c r="GA296" s="45"/>
      <c r="GB296" s="5"/>
    </row>
    <row r="297" spans="1:184" ht="21" customHeight="1">
      <c r="A297" s="15">
        <v>265</v>
      </c>
      <c r="B297" s="77" t="s">
        <v>1501</v>
      </c>
      <c r="C297" s="82" t="s">
        <v>1502</v>
      </c>
      <c r="D297" s="301" t="s">
        <v>113</v>
      </c>
      <c r="E297" s="42">
        <v>5029</v>
      </c>
      <c r="F297" s="5"/>
      <c r="G297" s="5"/>
      <c r="H297" s="266">
        <f t="shared" si="39"/>
        <v>0</v>
      </c>
      <c r="I297" s="64">
        <f t="shared" si="32"/>
        <v>0</v>
      </c>
      <c r="J297" s="8">
        <f t="shared" si="33"/>
        <v>0</v>
      </c>
      <c r="K297" s="262">
        <f t="shared" si="34"/>
        <v>0</v>
      </c>
      <c r="L297" s="318">
        <f t="shared" si="35"/>
        <v>9</v>
      </c>
      <c r="M297" s="8">
        <f t="shared" si="36"/>
        <v>11.700000000000001</v>
      </c>
      <c r="N297" s="187">
        <f t="shared" si="37"/>
        <v>9</v>
      </c>
      <c r="O297" s="8">
        <f t="shared" si="38"/>
        <v>45261</v>
      </c>
      <c r="P297" s="14"/>
      <c r="Q297" s="14"/>
      <c r="R297" s="290"/>
      <c r="S297" s="14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155"/>
      <c r="BB297" s="5"/>
      <c r="BC297" s="5"/>
      <c r="BD297" s="5"/>
      <c r="BE297" s="5"/>
      <c r="BF297" s="5"/>
      <c r="BG297" s="5"/>
      <c r="BH297" s="5"/>
      <c r="BI297" s="5"/>
      <c r="BJ297" s="155"/>
      <c r="BK297" s="5"/>
      <c r="BL297" s="5"/>
      <c r="BM297" s="5"/>
      <c r="BN297" s="5"/>
      <c r="BO297" s="5"/>
      <c r="BP297" s="155"/>
      <c r="BQ297" s="5"/>
      <c r="BR297" s="5"/>
      <c r="BS297" s="5"/>
      <c r="BT297" s="5"/>
      <c r="BU297" s="5"/>
      <c r="BV297" s="5"/>
      <c r="BW297" s="5"/>
      <c r="BX297" s="5"/>
      <c r="BY297" s="155"/>
      <c r="BZ297" s="5"/>
      <c r="CA297" s="5"/>
      <c r="CB297" s="155"/>
      <c r="CC297" s="5"/>
      <c r="CD297" s="5"/>
      <c r="CE297" s="155"/>
      <c r="CF297" s="5"/>
      <c r="CG297" s="5"/>
      <c r="CH297" s="5"/>
      <c r="CI297" s="5"/>
      <c r="CJ297" s="5"/>
      <c r="CK297" s="5"/>
      <c r="CL297" s="5">
        <v>9</v>
      </c>
      <c r="CM297" s="5"/>
      <c r="CN297" s="5"/>
      <c r="CO297" s="5"/>
      <c r="CP297" s="5"/>
      <c r="CQ297" s="155"/>
      <c r="CR297" s="5"/>
      <c r="CS297" s="5"/>
      <c r="CT297" s="155"/>
      <c r="CU297" s="5"/>
      <c r="CV297" s="5"/>
      <c r="CW297" s="155"/>
      <c r="CX297" s="5"/>
      <c r="CY297" s="5"/>
      <c r="CZ297" s="155"/>
      <c r="DA297" s="5"/>
      <c r="DB297" s="5"/>
      <c r="DC297" s="5"/>
      <c r="DD297" s="5"/>
      <c r="DE297" s="5"/>
      <c r="DF297" s="5"/>
      <c r="DG297" s="5"/>
      <c r="DH297" s="5"/>
      <c r="DI297" s="155"/>
      <c r="DJ297" s="5"/>
      <c r="DK297" s="5"/>
      <c r="DL297" s="155"/>
      <c r="DM297" s="5"/>
      <c r="DN297" s="5"/>
      <c r="DO297" s="155"/>
      <c r="DP297" s="5"/>
      <c r="DQ297" s="5"/>
      <c r="DR297" s="5"/>
      <c r="DS297" s="5"/>
      <c r="DT297" s="5"/>
      <c r="DU297" s="155"/>
      <c r="DV297" s="5"/>
      <c r="DW297" s="5"/>
      <c r="DX297" s="5"/>
      <c r="DY297" s="5"/>
      <c r="DZ297" s="5"/>
      <c r="EA297" s="5"/>
      <c r="EB297" s="10"/>
      <c r="EC297" s="5"/>
      <c r="ED297" s="155"/>
      <c r="EE297" s="5"/>
      <c r="EF297" s="5"/>
      <c r="EG297" s="15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155"/>
      <c r="EW297" s="5"/>
      <c r="EX297" s="5"/>
      <c r="EY297" s="5"/>
      <c r="EZ297" s="5"/>
      <c r="FA297" s="5"/>
      <c r="FB297" s="155"/>
      <c r="FC297" s="5"/>
      <c r="FD297" s="5"/>
      <c r="FE297" s="5"/>
      <c r="FF297" s="5"/>
      <c r="FG297" s="5"/>
      <c r="FH297" s="155"/>
      <c r="FI297" s="5"/>
      <c r="FJ297" s="5"/>
      <c r="FK297" s="155"/>
      <c r="FL297" s="5"/>
      <c r="FM297" s="5"/>
      <c r="FN297" s="155"/>
      <c r="FO297" s="5"/>
      <c r="FP297" s="5"/>
      <c r="FQ297" s="155"/>
      <c r="FR297" s="5"/>
      <c r="FS297" s="5"/>
      <c r="FT297" s="155"/>
      <c r="FU297" s="5"/>
      <c r="FV297" s="5"/>
      <c r="FW297" s="5"/>
      <c r="FX297" s="5"/>
      <c r="FY297" s="5"/>
      <c r="FZ297" s="5"/>
      <c r="GA297" s="45"/>
      <c r="GB297" s="5"/>
    </row>
    <row r="298" spans="1:184" ht="21" customHeight="1">
      <c r="A298" s="15"/>
      <c r="B298" s="222"/>
      <c r="C298" s="82" t="s">
        <v>1844</v>
      </c>
      <c r="D298" s="301"/>
      <c r="E298" s="42"/>
      <c r="F298" s="5"/>
      <c r="G298" s="5"/>
      <c r="H298" s="266"/>
      <c r="I298" s="64">
        <f t="shared" si="32"/>
        <v>0</v>
      </c>
      <c r="J298" s="8">
        <f t="shared" si="33"/>
        <v>0</v>
      </c>
      <c r="K298" s="262">
        <f t="shared" si="34"/>
        <v>0</v>
      </c>
      <c r="L298" s="318">
        <f t="shared" si="35"/>
        <v>0</v>
      </c>
      <c r="M298" s="8">
        <f t="shared" si="36"/>
        <v>0</v>
      </c>
      <c r="N298" s="187">
        <f t="shared" si="37"/>
        <v>0</v>
      </c>
      <c r="O298" s="8">
        <f t="shared" si="38"/>
        <v>0</v>
      </c>
      <c r="P298" s="14"/>
      <c r="Q298" s="14"/>
      <c r="R298" s="290"/>
      <c r="S298" s="14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155"/>
      <c r="BB298" s="5"/>
      <c r="BC298" s="5"/>
      <c r="BD298" s="5"/>
      <c r="BE298" s="5"/>
      <c r="BF298" s="5"/>
      <c r="BG298" s="5"/>
      <c r="BH298" s="5"/>
      <c r="BI298" s="5"/>
      <c r="BJ298" s="155"/>
      <c r="BK298" s="5"/>
      <c r="BL298" s="5"/>
      <c r="BM298" s="5"/>
      <c r="BN298" s="5"/>
      <c r="BO298" s="5"/>
      <c r="BP298" s="155"/>
      <c r="BQ298" s="5"/>
      <c r="BR298" s="5"/>
      <c r="BS298" s="5"/>
      <c r="BT298" s="5"/>
      <c r="BU298" s="5"/>
      <c r="BV298" s="5"/>
      <c r="BW298" s="5"/>
      <c r="BX298" s="5"/>
      <c r="BY298" s="155"/>
      <c r="BZ298" s="5"/>
      <c r="CA298" s="5"/>
      <c r="CB298" s="155"/>
      <c r="CC298" s="5"/>
      <c r="CD298" s="5"/>
      <c r="CE298" s="15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155"/>
      <c r="CR298" s="5"/>
      <c r="CS298" s="5"/>
      <c r="CT298" s="155"/>
      <c r="CU298" s="5"/>
      <c r="CV298" s="5"/>
      <c r="CW298" s="155"/>
      <c r="CX298" s="5"/>
      <c r="CY298" s="5"/>
      <c r="CZ298" s="155"/>
      <c r="DA298" s="5"/>
      <c r="DB298" s="5"/>
      <c r="DC298" s="5"/>
      <c r="DD298" s="5"/>
      <c r="DE298" s="5"/>
      <c r="DF298" s="5"/>
      <c r="DG298" s="5"/>
      <c r="DH298" s="5"/>
      <c r="DI298" s="155"/>
      <c r="DJ298" s="5"/>
      <c r="DK298" s="5"/>
      <c r="DL298" s="155"/>
      <c r="DM298" s="5"/>
      <c r="DN298" s="5"/>
      <c r="DO298" s="155"/>
      <c r="DP298" s="5"/>
      <c r="DQ298" s="5"/>
      <c r="DR298" s="5"/>
      <c r="DS298" s="5"/>
      <c r="DT298" s="5"/>
      <c r="DU298" s="155"/>
      <c r="DV298" s="5"/>
      <c r="DW298" s="5"/>
      <c r="DX298" s="5"/>
      <c r="DY298" s="5"/>
      <c r="DZ298" s="5"/>
      <c r="EA298" s="5"/>
      <c r="EB298" s="10"/>
      <c r="EC298" s="5"/>
      <c r="ED298" s="155"/>
      <c r="EE298" s="5"/>
      <c r="EF298" s="5"/>
      <c r="EG298" s="15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155"/>
      <c r="EW298" s="5"/>
      <c r="EX298" s="5"/>
      <c r="EY298" s="5"/>
      <c r="EZ298" s="5"/>
      <c r="FA298" s="5"/>
      <c r="FB298" s="155"/>
      <c r="FC298" s="5"/>
      <c r="FD298" s="5"/>
      <c r="FE298" s="5"/>
      <c r="FF298" s="5"/>
      <c r="FG298" s="5"/>
      <c r="FH298" s="155"/>
      <c r="FI298" s="5"/>
      <c r="FJ298" s="5"/>
      <c r="FK298" s="155"/>
      <c r="FL298" s="5"/>
      <c r="FM298" s="5"/>
      <c r="FN298" s="155"/>
      <c r="FO298" s="5"/>
      <c r="FP298" s="5"/>
      <c r="FQ298" s="155"/>
      <c r="FR298" s="5"/>
      <c r="FS298" s="5"/>
      <c r="FT298" s="155"/>
      <c r="FU298" s="5"/>
      <c r="FV298" s="5"/>
      <c r="FW298" s="5"/>
      <c r="FX298" s="5"/>
      <c r="FY298" s="5"/>
      <c r="FZ298" s="5"/>
      <c r="GA298" s="45"/>
      <c r="GB298" s="5"/>
    </row>
    <row r="299" spans="1:184" ht="21" customHeight="1">
      <c r="A299" s="15">
        <v>266</v>
      </c>
      <c r="B299" s="206" t="s">
        <v>506</v>
      </c>
      <c r="C299" s="57" t="s">
        <v>2068</v>
      </c>
      <c r="D299" s="301" t="s">
        <v>73</v>
      </c>
      <c r="E299" s="42">
        <v>130</v>
      </c>
      <c r="F299" s="5"/>
      <c r="G299" s="5"/>
      <c r="H299" s="266">
        <f t="shared" si="39"/>
        <v>0</v>
      </c>
      <c r="I299" s="64">
        <f t="shared" si="32"/>
        <v>0</v>
      </c>
      <c r="J299" s="8">
        <f t="shared" si="33"/>
        <v>0</v>
      </c>
      <c r="K299" s="262">
        <f t="shared" si="34"/>
        <v>0</v>
      </c>
      <c r="L299" s="192">
        <f t="shared" si="35"/>
        <v>780</v>
      </c>
      <c r="M299" s="8">
        <f t="shared" si="36"/>
        <v>1014</v>
      </c>
      <c r="N299" s="187">
        <f t="shared" si="37"/>
        <v>780</v>
      </c>
      <c r="O299" s="8">
        <f t="shared" si="38"/>
        <v>101400</v>
      </c>
      <c r="P299" s="14"/>
      <c r="Q299" s="14"/>
      <c r="R299" s="290"/>
      <c r="S299" s="14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155"/>
      <c r="BB299" s="5"/>
      <c r="BC299" s="5"/>
      <c r="BD299" s="5"/>
      <c r="BE299" s="5"/>
      <c r="BF299" s="5"/>
      <c r="BG299" s="5"/>
      <c r="BH299" s="5"/>
      <c r="BI299" s="5"/>
      <c r="BJ299" s="155"/>
      <c r="BK299" s="5"/>
      <c r="BL299" s="5"/>
      <c r="BM299" s="5"/>
      <c r="BN299" s="5"/>
      <c r="BO299" s="5"/>
      <c r="BP299" s="155"/>
      <c r="BQ299" s="5"/>
      <c r="BR299" s="5"/>
      <c r="BS299" s="5"/>
      <c r="BT299" s="5"/>
      <c r="BU299" s="5"/>
      <c r="BV299" s="5"/>
      <c r="BW299" s="5"/>
      <c r="BX299" s="5"/>
      <c r="BY299" s="155"/>
      <c r="BZ299" s="5"/>
      <c r="CA299" s="5"/>
      <c r="CB299" s="155"/>
      <c r="CC299" s="5"/>
      <c r="CD299" s="5"/>
      <c r="CE299" s="15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155"/>
      <c r="CR299" s="5"/>
      <c r="CS299" s="5"/>
      <c r="CT299" s="155"/>
      <c r="CU299" s="5"/>
      <c r="CV299" s="5"/>
      <c r="CW299" s="155"/>
      <c r="CX299" s="5"/>
      <c r="CY299" s="5"/>
      <c r="CZ299" s="155"/>
      <c r="DA299" s="5"/>
      <c r="DB299" s="5"/>
      <c r="DC299" s="5"/>
      <c r="DD299" s="5"/>
      <c r="DE299" s="5"/>
      <c r="DF299" s="5"/>
      <c r="DG299" s="5"/>
      <c r="DH299" s="5"/>
      <c r="DI299" s="155"/>
      <c r="DJ299" s="5"/>
      <c r="DK299" s="5"/>
      <c r="DL299" s="155"/>
      <c r="DM299" s="5"/>
      <c r="DN299" s="5"/>
      <c r="DO299" s="155"/>
      <c r="DP299" s="5"/>
      <c r="DQ299" s="5"/>
      <c r="DR299" s="5"/>
      <c r="DS299" s="5"/>
      <c r="DT299" s="5"/>
      <c r="DU299" s="155"/>
      <c r="DV299" s="5"/>
      <c r="DW299" s="5"/>
      <c r="DX299" s="5"/>
      <c r="DY299" s="5"/>
      <c r="DZ299" s="5"/>
      <c r="EA299" s="5"/>
      <c r="EB299" s="10"/>
      <c r="EC299" s="5"/>
      <c r="ED299" s="155"/>
      <c r="EE299" s="5"/>
      <c r="EF299" s="5"/>
      <c r="EG299" s="15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155"/>
      <c r="EW299" s="5"/>
      <c r="EX299" s="5"/>
      <c r="EY299" s="5"/>
      <c r="EZ299" s="5"/>
      <c r="FA299" s="5"/>
      <c r="FB299" s="155"/>
      <c r="FC299" s="5"/>
      <c r="FD299" s="5"/>
      <c r="FE299" s="5"/>
      <c r="FF299" s="5"/>
      <c r="FG299" s="5"/>
      <c r="FH299" s="155"/>
      <c r="FI299" s="5"/>
      <c r="FJ299" s="5"/>
      <c r="FK299" s="155"/>
      <c r="FL299" s="5"/>
      <c r="FM299" s="5"/>
      <c r="FN299" s="155"/>
      <c r="FO299" s="5"/>
      <c r="FP299" s="5"/>
      <c r="FQ299" s="155"/>
      <c r="FR299" s="5"/>
      <c r="FS299" s="5"/>
      <c r="FT299" s="155"/>
      <c r="FU299" s="39">
        <v>780</v>
      </c>
      <c r="FV299" s="5"/>
      <c r="FW299" s="5"/>
      <c r="FX299" s="5"/>
      <c r="FY299" s="5"/>
      <c r="FZ299" s="5"/>
      <c r="GA299" s="45"/>
      <c r="GB299" s="5"/>
    </row>
    <row r="300" spans="1:184" ht="21" customHeight="1">
      <c r="A300" s="15">
        <v>267</v>
      </c>
      <c r="B300" s="56" t="s">
        <v>507</v>
      </c>
      <c r="C300" s="17" t="s">
        <v>1818</v>
      </c>
      <c r="D300" s="301" t="s">
        <v>73</v>
      </c>
      <c r="E300" s="42">
        <v>2000</v>
      </c>
      <c r="F300" s="5"/>
      <c r="G300" s="5"/>
      <c r="H300" s="266">
        <f t="shared" si="39"/>
        <v>0</v>
      </c>
      <c r="I300" s="64">
        <f t="shared" si="32"/>
        <v>0</v>
      </c>
      <c r="J300" s="8">
        <f t="shared" si="33"/>
        <v>0</v>
      </c>
      <c r="K300" s="262">
        <f t="shared" si="34"/>
        <v>0</v>
      </c>
      <c r="L300" s="192">
        <f t="shared" si="35"/>
        <v>4</v>
      </c>
      <c r="M300" s="8">
        <f t="shared" si="36"/>
        <v>5.2</v>
      </c>
      <c r="N300" s="187">
        <f t="shared" si="37"/>
        <v>4</v>
      </c>
      <c r="O300" s="8">
        <f t="shared" si="38"/>
        <v>8000</v>
      </c>
      <c r="P300" s="14"/>
      <c r="Q300" s="14"/>
      <c r="R300" s="290"/>
      <c r="S300" s="14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155"/>
      <c r="BB300" s="5"/>
      <c r="BC300" s="5"/>
      <c r="BD300" s="5"/>
      <c r="BE300" s="5"/>
      <c r="BF300" s="5"/>
      <c r="BG300" s="5"/>
      <c r="BH300" s="5"/>
      <c r="BI300" s="5"/>
      <c r="BJ300" s="155"/>
      <c r="BK300" s="5"/>
      <c r="BL300" s="5"/>
      <c r="BM300" s="5"/>
      <c r="BN300" s="5"/>
      <c r="BO300" s="5"/>
      <c r="BP300" s="155"/>
      <c r="BQ300" s="5"/>
      <c r="BR300" s="5"/>
      <c r="BS300" s="5"/>
      <c r="BT300" s="5"/>
      <c r="BU300" s="5"/>
      <c r="BV300" s="5"/>
      <c r="BW300" s="5"/>
      <c r="BX300" s="5"/>
      <c r="BY300" s="155"/>
      <c r="BZ300" s="5"/>
      <c r="CA300" s="5"/>
      <c r="CB300" s="155"/>
      <c r="CC300" s="5"/>
      <c r="CD300" s="5"/>
      <c r="CE300" s="15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155"/>
      <c r="CR300" s="5"/>
      <c r="CS300" s="5"/>
      <c r="CT300" s="155"/>
      <c r="CU300" s="5"/>
      <c r="CV300" s="5"/>
      <c r="CW300" s="155"/>
      <c r="CX300" s="5"/>
      <c r="CY300" s="5"/>
      <c r="CZ300" s="155"/>
      <c r="DA300" s="5"/>
      <c r="DB300" s="5"/>
      <c r="DC300" s="5"/>
      <c r="DD300" s="5"/>
      <c r="DE300" s="5"/>
      <c r="DF300" s="5"/>
      <c r="DG300" s="5"/>
      <c r="DH300" s="5"/>
      <c r="DI300" s="155"/>
      <c r="DJ300" s="5"/>
      <c r="DK300" s="5"/>
      <c r="DL300" s="155"/>
      <c r="DM300" s="5"/>
      <c r="DN300" s="5"/>
      <c r="DO300" s="155"/>
      <c r="DP300" s="5"/>
      <c r="DQ300" s="5"/>
      <c r="DR300" s="5"/>
      <c r="DS300" s="5"/>
      <c r="DT300" s="5"/>
      <c r="DU300" s="155"/>
      <c r="DV300" s="5"/>
      <c r="DW300" s="5"/>
      <c r="DX300" s="5"/>
      <c r="DY300" s="5"/>
      <c r="DZ300" s="5"/>
      <c r="EA300" s="5"/>
      <c r="EB300" s="10"/>
      <c r="EC300" s="5"/>
      <c r="ED300" s="155"/>
      <c r="EE300" s="5"/>
      <c r="EF300" s="5"/>
      <c r="EG300" s="15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155"/>
      <c r="EW300" s="5"/>
      <c r="EX300" s="5"/>
      <c r="EY300" s="5"/>
      <c r="EZ300" s="5"/>
      <c r="FA300" s="5"/>
      <c r="FB300" s="155"/>
      <c r="FC300" s="5"/>
      <c r="FD300" s="5"/>
      <c r="FE300" s="5"/>
      <c r="FF300" s="5"/>
      <c r="FG300" s="5"/>
      <c r="FH300" s="155"/>
      <c r="FI300" s="5"/>
      <c r="FJ300" s="5"/>
      <c r="FK300" s="155"/>
      <c r="FL300" s="5"/>
      <c r="FM300" s="5"/>
      <c r="FN300" s="155"/>
      <c r="FO300" s="5"/>
      <c r="FP300" s="5"/>
      <c r="FQ300" s="155"/>
      <c r="FR300" s="5"/>
      <c r="FS300" s="5"/>
      <c r="FT300" s="155"/>
      <c r="FU300" s="39">
        <v>4</v>
      </c>
      <c r="FV300" s="5"/>
      <c r="FW300" s="5"/>
      <c r="FX300" s="5"/>
      <c r="FY300" s="5"/>
      <c r="FZ300" s="5"/>
      <c r="GA300" s="45"/>
      <c r="GB300" s="5"/>
    </row>
    <row r="301" spans="1:184" ht="21" customHeight="1">
      <c r="A301" s="15">
        <v>268</v>
      </c>
      <c r="B301" s="56" t="s">
        <v>507</v>
      </c>
      <c r="C301" s="17" t="s">
        <v>508</v>
      </c>
      <c r="D301" s="301" t="s">
        <v>73</v>
      </c>
      <c r="E301" s="42">
        <v>2500</v>
      </c>
      <c r="F301" s="5"/>
      <c r="G301" s="5"/>
      <c r="H301" s="266">
        <f t="shared" si="39"/>
        <v>0</v>
      </c>
      <c r="I301" s="64">
        <f t="shared" si="32"/>
        <v>0</v>
      </c>
      <c r="J301" s="8">
        <f t="shared" si="33"/>
        <v>0</v>
      </c>
      <c r="K301" s="262">
        <f t="shared" si="34"/>
        <v>0</v>
      </c>
      <c r="L301" s="318">
        <f t="shared" si="35"/>
        <v>0</v>
      </c>
      <c r="M301" s="8">
        <f t="shared" si="36"/>
        <v>0</v>
      </c>
      <c r="N301" s="187">
        <f t="shared" si="37"/>
        <v>0</v>
      </c>
      <c r="O301" s="8">
        <f t="shared" si="38"/>
        <v>0</v>
      </c>
      <c r="P301" s="14"/>
      <c r="Q301" s="14"/>
      <c r="R301" s="290"/>
      <c r="S301" s="14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155"/>
      <c r="BB301" s="5"/>
      <c r="BC301" s="5"/>
      <c r="BD301" s="5"/>
      <c r="BE301" s="5"/>
      <c r="BF301" s="5"/>
      <c r="BG301" s="5"/>
      <c r="BH301" s="5"/>
      <c r="BI301" s="5"/>
      <c r="BJ301" s="155"/>
      <c r="BK301" s="5"/>
      <c r="BL301" s="5"/>
      <c r="BM301" s="5"/>
      <c r="BN301" s="5"/>
      <c r="BO301" s="5"/>
      <c r="BP301" s="155"/>
      <c r="BQ301" s="5"/>
      <c r="BR301" s="5"/>
      <c r="BS301" s="5"/>
      <c r="BT301" s="5"/>
      <c r="BU301" s="5"/>
      <c r="BV301" s="5"/>
      <c r="BW301" s="5"/>
      <c r="BX301" s="5"/>
      <c r="BY301" s="155"/>
      <c r="BZ301" s="5"/>
      <c r="CA301" s="5"/>
      <c r="CB301" s="155"/>
      <c r="CC301" s="5"/>
      <c r="CD301" s="5"/>
      <c r="CE301" s="15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155"/>
      <c r="CR301" s="5"/>
      <c r="CS301" s="5"/>
      <c r="CT301" s="155"/>
      <c r="CU301" s="5"/>
      <c r="CV301" s="5"/>
      <c r="CW301" s="155"/>
      <c r="CX301" s="5"/>
      <c r="CY301" s="5"/>
      <c r="CZ301" s="155"/>
      <c r="DA301" s="5"/>
      <c r="DB301" s="5"/>
      <c r="DC301" s="5"/>
      <c r="DD301" s="5"/>
      <c r="DE301" s="5"/>
      <c r="DF301" s="5"/>
      <c r="DG301" s="5"/>
      <c r="DH301" s="5"/>
      <c r="DI301" s="155"/>
      <c r="DJ301" s="5"/>
      <c r="DK301" s="5"/>
      <c r="DL301" s="155"/>
      <c r="DM301" s="5"/>
      <c r="DN301" s="5"/>
      <c r="DO301" s="155"/>
      <c r="DP301" s="5"/>
      <c r="DQ301" s="5"/>
      <c r="DR301" s="5"/>
      <c r="DS301" s="5"/>
      <c r="DT301" s="5"/>
      <c r="DU301" s="155"/>
      <c r="DV301" s="5"/>
      <c r="DW301" s="5"/>
      <c r="DX301" s="5"/>
      <c r="DY301" s="5"/>
      <c r="DZ301" s="5"/>
      <c r="EA301" s="5"/>
      <c r="EB301" s="10"/>
      <c r="EC301" s="5"/>
      <c r="ED301" s="155"/>
      <c r="EE301" s="5"/>
      <c r="EF301" s="5"/>
      <c r="EG301" s="15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155"/>
      <c r="EW301" s="5"/>
      <c r="EX301" s="5"/>
      <c r="EY301" s="5"/>
      <c r="EZ301" s="5"/>
      <c r="FA301" s="5"/>
      <c r="FB301" s="155"/>
      <c r="FC301" s="5"/>
      <c r="FD301" s="5"/>
      <c r="FE301" s="5"/>
      <c r="FF301" s="5"/>
      <c r="FG301" s="5"/>
      <c r="FH301" s="155"/>
      <c r="FI301" s="5"/>
      <c r="FJ301" s="5"/>
      <c r="FK301" s="155"/>
      <c r="FL301" s="5"/>
      <c r="FM301" s="5"/>
      <c r="FN301" s="155"/>
      <c r="FO301" s="5"/>
      <c r="FP301" s="5"/>
      <c r="FQ301" s="155"/>
      <c r="FR301" s="5"/>
      <c r="FS301" s="5"/>
      <c r="FT301" s="155"/>
      <c r="FU301" s="5"/>
      <c r="FV301" s="5"/>
      <c r="FW301" s="5"/>
      <c r="FX301" s="5"/>
      <c r="FY301" s="5"/>
      <c r="FZ301" s="5"/>
      <c r="GA301" s="45"/>
      <c r="GB301" s="5"/>
    </row>
    <row r="302" spans="1:184" ht="21" customHeight="1">
      <c r="A302" s="15">
        <v>269</v>
      </c>
      <c r="B302" s="206" t="s">
        <v>509</v>
      </c>
      <c r="C302" s="57" t="s">
        <v>510</v>
      </c>
      <c r="D302" s="301" t="s">
        <v>143</v>
      </c>
      <c r="E302" s="42">
        <v>30.4415</v>
      </c>
      <c r="F302" s="5">
        <v>17000</v>
      </c>
      <c r="G302" s="5"/>
      <c r="H302" s="266">
        <f t="shared" si="39"/>
        <v>17000</v>
      </c>
      <c r="I302" s="64">
        <f t="shared" si="32"/>
        <v>0</v>
      </c>
      <c r="J302" s="8">
        <f t="shared" si="33"/>
        <v>3636</v>
      </c>
      <c r="K302" s="262">
        <f t="shared" si="34"/>
        <v>3636</v>
      </c>
      <c r="L302" s="318">
        <f t="shared" si="35"/>
        <v>35000</v>
      </c>
      <c r="M302" s="8">
        <f t="shared" si="36"/>
        <v>45500</v>
      </c>
      <c r="N302" s="187">
        <f t="shared" si="37"/>
        <v>14364</v>
      </c>
      <c r="O302" s="8">
        <f t="shared" si="38"/>
        <v>437261.706</v>
      </c>
      <c r="P302" s="14"/>
      <c r="Q302" s="14"/>
      <c r="R302" s="290"/>
      <c r="S302" s="14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155"/>
      <c r="BB302" s="5"/>
      <c r="BC302" s="5"/>
      <c r="BD302" s="5"/>
      <c r="BE302" s="5"/>
      <c r="BF302" s="5"/>
      <c r="BG302" s="5"/>
      <c r="BH302" s="5"/>
      <c r="BI302" s="5"/>
      <c r="BJ302" s="155"/>
      <c r="BK302" s="5"/>
      <c r="BL302" s="5"/>
      <c r="BM302" s="5"/>
      <c r="BN302" s="5"/>
      <c r="BO302" s="5"/>
      <c r="BP302" s="155"/>
      <c r="BQ302" s="5"/>
      <c r="BR302" s="5"/>
      <c r="BS302" s="5"/>
      <c r="BT302" s="5"/>
      <c r="BU302" s="5"/>
      <c r="BV302" s="5"/>
      <c r="BW302" s="5"/>
      <c r="BX302" s="5"/>
      <c r="BY302" s="155"/>
      <c r="BZ302" s="5"/>
      <c r="CA302" s="5"/>
      <c r="CB302" s="155"/>
      <c r="CC302" s="5"/>
      <c r="CD302" s="5"/>
      <c r="CE302" s="155">
        <v>2349</v>
      </c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155"/>
      <c r="CR302" s="5"/>
      <c r="CS302" s="5"/>
      <c r="CT302" s="155"/>
      <c r="CU302" s="5"/>
      <c r="CV302" s="5"/>
      <c r="CW302" s="155">
        <v>1287</v>
      </c>
      <c r="CX302" s="5">
        <v>35000</v>
      </c>
      <c r="CY302" s="5"/>
      <c r="CZ302" s="155"/>
      <c r="DA302" s="5"/>
      <c r="DB302" s="5"/>
      <c r="DC302" s="5"/>
      <c r="DD302" s="5"/>
      <c r="DE302" s="5"/>
      <c r="DF302" s="5"/>
      <c r="DG302" s="5"/>
      <c r="DH302" s="5"/>
      <c r="DI302" s="155"/>
      <c r="DJ302" s="5"/>
      <c r="DK302" s="5"/>
      <c r="DL302" s="155"/>
      <c r="DM302" s="5"/>
      <c r="DN302" s="5"/>
      <c r="DO302" s="155"/>
      <c r="DP302" s="5"/>
      <c r="DQ302" s="5"/>
      <c r="DR302" s="5"/>
      <c r="DS302" s="5"/>
      <c r="DT302" s="5"/>
      <c r="DU302" s="155"/>
      <c r="DV302" s="5"/>
      <c r="DW302" s="5"/>
      <c r="DX302" s="5"/>
      <c r="DY302" s="5"/>
      <c r="DZ302" s="5"/>
      <c r="EA302" s="5"/>
      <c r="EB302" s="10"/>
      <c r="EC302" s="5"/>
      <c r="ED302" s="155"/>
      <c r="EE302" s="5"/>
      <c r="EF302" s="5"/>
      <c r="EG302" s="15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155"/>
      <c r="EW302" s="5"/>
      <c r="EX302" s="5"/>
      <c r="EY302" s="5"/>
      <c r="EZ302" s="5"/>
      <c r="FA302" s="5"/>
      <c r="FB302" s="155"/>
      <c r="FC302" s="5"/>
      <c r="FD302" s="5"/>
      <c r="FE302" s="5"/>
      <c r="FF302" s="5"/>
      <c r="FG302" s="5"/>
      <c r="FH302" s="155"/>
      <c r="FI302" s="5"/>
      <c r="FJ302" s="5"/>
      <c r="FK302" s="155"/>
      <c r="FL302" s="5"/>
      <c r="FM302" s="5"/>
      <c r="FN302" s="155"/>
      <c r="FO302" s="5"/>
      <c r="FP302" s="5"/>
      <c r="FQ302" s="155"/>
      <c r="FR302" s="5"/>
      <c r="FS302" s="5"/>
      <c r="FT302" s="155"/>
      <c r="FU302" s="5"/>
      <c r="FV302" s="5"/>
      <c r="FW302" s="5"/>
      <c r="FX302" s="5"/>
      <c r="FY302" s="5"/>
      <c r="FZ302" s="5"/>
      <c r="GA302" s="45"/>
      <c r="GB302" s="5"/>
    </row>
    <row r="303" spans="1:184" ht="21" customHeight="1">
      <c r="A303" s="15">
        <v>270</v>
      </c>
      <c r="B303" s="205" t="s">
        <v>511</v>
      </c>
      <c r="C303" s="19" t="s">
        <v>512</v>
      </c>
      <c r="D303" s="301" t="s">
        <v>107</v>
      </c>
      <c r="E303" s="23">
        <v>580</v>
      </c>
      <c r="F303" s="5"/>
      <c r="G303" s="5"/>
      <c r="H303" s="266">
        <f t="shared" si="39"/>
        <v>0</v>
      </c>
      <c r="I303" s="64">
        <f t="shared" si="32"/>
        <v>0</v>
      </c>
      <c r="J303" s="8">
        <f t="shared" si="33"/>
        <v>0</v>
      </c>
      <c r="K303" s="262">
        <f t="shared" si="34"/>
        <v>0</v>
      </c>
      <c r="L303" s="318">
        <f t="shared" si="35"/>
        <v>30</v>
      </c>
      <c r="M303" s="8">
        <f t="shared" si="36"/>
        <v>39</v>
      </c>
      <c r="N303" s="187">
        <f t="shared" si="37"/>
        <v>30</v>
      </c>
      <c r="O303" s="8">
        <f t="shared" si="38"/>
        <v>17400</v>
      </c>
      <c r="P303" s="14"/>
      <c r="Q303" s="14"/>
      <c r="R303" s="290"/>
      <c r="S303" s="14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155"/>
      <c r="BB303" s="5"/>
      <c r="BC303" s="5"/>
      <c r="BD303" s="5"/>
      <c r="BE303" s="5"/>
      <c r="BF303" s="5"/>
      <c r="BG303" s="5"/>
      <c r="BH303" s="5"/>
      <c r="BI303" s="5"/>
      <c r="BJ303" s="155"/>
      <c r="BK303" s="5">
        <v>30</v>
      </c>
      <c r="BL303" s="5"/>
      <c r="BM303" s="5"/>
      <c r="BN303" s="5"/>
      <c r="BO303" s="5"/>
      <c r="BP303" s="155"/>
      <c r="BQ303" s="5"/>
      <c r="BR303" s="5"/>
      <c r="BS303" s="5"/>
      <c r="BT303" s="5"/>
      <c r="BU303" s="5"/>
      <c r="BV303" s="5"/>
      <c r="BW303" s="5"/>
      <c r="BX303" s="5"/>
      <c r="BY303" s="155"/>
      <c r="BZ303" s="5"/>
      <c r="CA303" s="5"/>
      <c r="CB303" s="155"/>
      <c r="CC303" s="5"/>
      <c r="CD303" s="5"/>
      <c r="CE303" s="15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155"/>
      <c r="CR303" s="5"/>
      <c r="CS303" s="5"/>
      <c r="CT303" s="155"/>
      <c r="CU303" s="5"/>
      <c r="CV303" s="5"/>
      <c r="CW303" s="155"/>
      <c r="CX303" s="5"/>
      <c r="CY303" s="5"/>
      <c r="CZ303" s="155"/>
      <c r="DA303" s="5"/>
      <c r="DB303" s="5"/>
      <c r="DC303" s="5"/>
      <c r="DD303" s="5"/>
      <c r="DE303" s="5"/>
      <c r="DF303" s="5"/>
      <c r="DG303" s="5"/>
      <c r="DH303" s="5"/>
      <c r="DI303" s="155"/>
      <c r="DJ303" s="5"/>
      <c r="DK303" s="5"/>
      <c r="DL303" s="155"/>
      <c r="DM303" s="5"/>
      <c r="DN303" s="5"/>
      <c r="DO303" s="155"/>
      <c r="DP303" s="5"/>
      <c r="DQ303" s="5"/>
      <c r="DR303" s="5"/>
      <c r="DS303" s="5"/>
      <c r="DT303" s="5"/>
      <c r="DU303" s="155"/>
      <c r="DV303" s="5"/>
      <c r="DW303" s="5"/>
      <c r="DX303" s="5"/>
      <c r="DY303" s="5"/>
      <c r="DZ303" s="5"/>
      <c r="EA303" s="5"/>
      <c r="EB303" s="10"/>
      <c r="EC303" s="5"/>
      <c r="ED303" s="155"/>
      <c r="EE303" s="5"/>
      <c r="EF303" s="5"/>
      <c r="EG303" s="15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155"/>
      <c r="EW303" s="5"/>
      <c r="EX303" s="5"/>
      <c r="EY303" s="5"/>
      <c r="EZ303" s="5"/>
      <c r="FA303" s="5"/>
      <c r="FB303" s="155"/>
      <c r="FC303" s="5"/>
      <c r="FD303" s="5"/>
      <c r="FE303" s="5"/>
      <c r="FF303" s="5"/>
      <c r="FG303" s="5"/>
      <c r="FH303" s="155"/>
      <c r="FI303" s="5"/>
      <c r="FJ303" s="5"/>
      <c r="FK303" s="155"/>
      <c r="FL303" s="5"/>
      <c r="FM303" s="5"/>
      <c r="FN303" s="155"/>
      <c r="FO303" s="5"/>
      <c r="FP303" s="5"/>
      <c r="FQ303" s="155"/>
      <c r="FR303" s="5"/>
      <c r="FS303" s="5"/>
      <c r="FT303" s="155"/>
      <c r="FU303" s="5"/>
      <c r="FV303" s="5"/>
      <c r="FW303" s="5"/>
      <c r="FX303" s="5"/>
      <c r="FY303" s="5"/>
      <c r="FZ303" s="5"/>
      <c r="GA303" s="45"/>
      <c r="GB303" s="5"/>
    </row>
    <row r="304" spans="1:184" ht="21" customHeight="1">
      <c r="A304" s="15">
        <v>271</v>
      </c>
      <c r="B304" s="204" t="s">
        <v>513</v>
      </c>
      <c r="C304" s="17" t="s">
        <v>514</v>
      </c>
      <c r="D304" s="301" t="s">
        <v>117</v>
      </c>
      <c r="E304" s="42">
        <v>719.04</v>
      </c>
      <c r="F304" s="5">
        <v>45</v>
      </c>
      <c r="G304" s="5"/>
      <c r="H304" s="266">
        <f t="shared" si="39"/>
        <v>45</v>
      </c>
      <c r="I304" s="64">
        <f t="shared" si="32"/>
        <v>0</v>
      </c>
      <c r="J304" s="8">
        <f t="shared" si="33"/>
        <v>10</v>
      </c>
      <c r="K304" s="262">
        <f t="shared" si="34"/>
        <v>10</v>
      </c>
      <c r="L304" s="318">
        <f t="shared" si="35"/>
        <v>26</v>
      </c>
      <c r="M304" s="8">
        <f t="shared" si="36"/>
        <v>33.800000000000004</v>
      </c>
      <c r="N304" s="187"/>
      <c r="O304" s="8">
        <f t="shared" si="38"/>
        <v>0</v>
      </c>
      <c r="P304" s="14"/>
      <c r="Q304" s="14"/>
      <c r="R304" s="290"/>
      <c r="S304" s="14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155"/>
      <c r="BB304" s="5"/>
      <c r="BC304" s="5"/>
      <c r="BD304" s="5"/>
      <c r="BE304" s="5"/>
      <c r="BF304" s="5"/>
      <c r="BG304" s="5"/>
      <c r="BH304" s="5"/>
      <c r="BI304" s="5"/>
      <c r="BJ304" s="155"/>
      <c r="BK304" s="5"/>
      <c r="BL304" s="5"/>
      <c r="BM304" s="5"/>
      <c r="BN304" s="5"/>
      <c r="BO304" s="5"/>
      <c r="BP304" s="155"/>
      <c r="BQ304" s="5"/>
      <c r="BR304" s="5"/>
      <c r="BS304" s="5"/>
      <c r="BT304" s="5"/>
      <c r="BU304" s="5"/>
      <c r="BV304" s="5"/>
      <c r="BW304" s="5"/>
      <c r="BX304" s="5"/>
      <c r="BY304" s="155"/>
      <c r="BZ304" s="5"/>
      <c r="CA304" s="5"/>
      <c r="CB304" s="155"/>
      <c r="CC304" s="5"/>
      <c r="CD304" s="5"/>
      <c r="CE304" s="15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155"/>
      <c r="CR304" s="5"/>
      <c r="CS304" s="5"/>
      <c r="CT304" s="155"/>
      <c r="CU304" s="5"/>
      <c r="CV304" s="5"/>
      <c r="CW304" s="155"/>
      <c r="CX304" s="5"/>
      <c r="CY304" s="5"/>
      <c r="CZ304" s="155"/>
      <c r="DA304" s="5"/>
      <c r="DB304" s="5"/>
      <c r="DC304" s="5"/>
      <c r="DD304" s="5"/>
      <c r="DE304" s="5"/>
      <c r="DF304" s="5"/>
      <c r="DG304" s="5"/>
      <c r="DH304" s="5"/>
      <c r="DI304" s="155">
        <v>10</v>
      </c>
      <c r="DJ304" s="5">
        <v>25</v>
      </c>
      <c r="DK304" s="5"/>
      <c r="DL304" s="155"/>
      <c r="DM304" s="5"/>
      <c r="DN304" s="5"/>
      <c r="DO304" s="155"/>
      <c r="DP304" s="5"/>
      <c r="DQ304" s="5"/>
      <c r="DR304" s="5"/>
      <c r="DS304" s="5"/>
      <c r="DT304" s="5"/>
      <c r="DU304" s="155"/>
      <c r="DV304" s="5"/>
      <c r="DW304" s="5"/>
      <c r="DX304" s="5"/>
      <c r="DY304" s="5"/>
      <c r="DZ304" s="5"/>
      <c r="EA304" s="5"/>
      <c r="EB304" s="10"/>
      <c r="EC304" s="5"/>
      <c r="ED304" s="155"/>
      <c r="EE304" s="5">
        <v>1</v>
      </c>
      <c r="EF304" s="5"/>
      <c r="EG304" s="15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155"/>
      <c r="EW304" s="5"/>
      <c r="EX304" s="5"/>
      <c r="EY304" s="5"/>
      <c r="EZ304" s="5"/>
      <c r="FA304" s="5"/>
      <c r="FB304" s="155"/>
      <c r="FC304" s="5"/>
      <c r="FD304" s="5"/>
      <c r="FE304" s="5"/>
      <c r="FF304" s="5"/>
      <c r="FG304" s="5"/>
      <c r="FH304" s="155"/>
      <c r="FI304" s="5"/>
      <c r="FJ304" s="5"/>
      <c r="FK304" s="155"/>
      <c r="FL304" s="5"/>
      <c r="FM304" s="5"/>
      <c r="FN304" s="155"/>
      <c r="FO304" s="5"/>
      <c r="FP304" s="5"/>
      <c r="FQ304" s="155"/>
      <c r="FR304" s="5"/>
      <c r="FS304" s="5"/>
      <c r="FT304" s="155"/>
      <c r="FU304" s="5"/>
      <c r="FV304" s="5"/>
      <c r="FW304" s="5"/>
      <c r="FX304" s="5"/>
      <c r="FY304" s="5"/>
      <c r="FZ304" s="5"/>
      <c r="GA304" s="45"/>
      <c r="GB304" s="5"/>
    </row>
    <row r="305" spans="1:184" ht="21" customHeight="1">
      <c r="A305" s="15">
        <v>272</v>
      </c>
      <c r="B305" s="204" t="s">
        <v>1520</v>
      </c>
      <c r="C305" s="17" t="s">
        <v>1448</v>
      </c>
      <c r="D305" s="301"/>
      <c r="E305" s="44">
        <v>98</v>
      </c>
      <c r="F305" s="5"/>
      <c r="G305" s="5"/>
      <c r="H305" s="266">
        <f t="shared" si="39"/>
        <v>0</v>
      </c>
      <c r="I305" s="64">
        <f t="shared" si="32"/>
        <v>0</v>
      </c>
      <c r="J305" s="8">
        <f t="shared" si="33"/>
        <v>19360</v>
      </c>
      <c r="K305" s="262">
        <f t="shared" si="34"/>
        <v>19360</v>
      </c>
      <c r="L305" s="318">
        <f t="shared" si="35"/>
        <v>20000</v>
      </c>
      <c r="M305" s="8">
        <f t="shared" si="36"/>
        <v>26000</v>
      </c>
      <c r="N305" s="187">
        <f t="shared" si="37"/>
        <v>640</v>
      </c>
      <c r="O305" s="8">
        <f t="shared" si="38"/>
        <v>62720</v>
      </c>
      <c r="P305" s="14"/>
      <c r="Q305" s="14"/>
      <c r="R305" s="290"/>
      <c r="S305" s="14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155"/>
      <c r="BB305" s="5"/>
      <c r="BC305" s="5"/>
      <c r="BD305" s="5"/>
      <c r="BE305" s="5"/>
      <c r="BF305" s="5"/>
      <c r="BG305" s="5"/>
      <c r="BH305" s="5"/>
      <c r="BI305" s="5"/>
      <c r="BJ305" s="155"/>
      <c r="BK305" s="5"/>
      <c r="BL305" s="5"/>
      <c r="BM305" s="5"/>
      <c r="BN305" s="5"/>
      <c r="BO305" s="5"/>
      <c r="BP305" s="155"/>
      <c r="BQ305" s="5"/>
      <c r="BR305" s="5"/>
      <c r="BS305" s="5"/>
      <c r="BT305" s="5"/>
      <c r="BU305" s="5"/>
      <c r="BV305" s="5"/>
      <c r="BW305" s="5"/>
      <c r="BX305" s="5"/>
      <c r="BY305" s="155"/>
      <c r="BZ305" s="5"/>
      <c r="CA305" s="5"/>
      <c r="CB305" s="155"/>
      <c r="CC305" s="5"/>
      <c r="CD305" s="5"/>
      <c r="CE305" s="155">
        <v>19360</v>
      </c>
      <c r="CF305" s="5">
        <v>20000</v>
      </c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155"/>
      <c r="CR305" s="5"/>
      <c r="CS305" s="5"/>
      <c r="CT305" s="155"/>
      <c r="CU305" s="5"/>
      <c r="CV305" s="5"/>
      <c r="CW305" s="155"/>
      <c r="CX305" s="5"/>
      <c r="CY305" s="5"/>
      <c r="CZ305" s="155"/>
      <c r="DA305" s="5"/>
      <c r="DB305" s="5"/>
      <c r="DC305" s="5"/>
      <c r="DD305" s="5"/>
      <c r="DE305" s="5"/>
      <c r="DF305" s="5"/>
      <c r="DG305" s="5"/>
      <c r="DH305" s="5"/>
      <c r="DI305" s="155"/>
      <c r="DJ305" s="5"/>
      <c r="DK305" s="5"/>
      <c r="DL305" s="155"/>
      <c r="DM305" s="5"/>
      <c r="DN305" s="5"/>
      <c r="DO305" s="155"/>
      <c r="DP305" s="5"/>
      <c r="DQ305" s="5"/>
      <c r="DR305" s="5"/>
      <c r="DS305" s="5"/>
      <c r="DT305" s="5"/>
      <c r="DU305" s="155"/>
      <c r="DV305" s="5"/>
      <c r="DW305" s="5"/>
      <c r="DX305" s="5"/>
      <c r="DY305" s="5"/>
      <c r="DZ305" s="5"/>
      <c r="EA305" s="5"/>
      <c r="EB305" s="10"/>
      <c r="EC305" s="5"/>
      <c r="ED305" s="155"/>
      <c r="EE305" s="5"/>
      <c r="EF305" s="5"/>
      <c r="EG305" s="15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155"/>
      <c r="EW305" s="5"/>
      <c r="EX305" s="5"/>
      <c r="EY305" s="5"/>
      <c r="EZ305" s="5"/>
      <c r="FA305" s="5"/>
      <c r="FB305" s="155"/>
      <c r="FC305" s="5"/>
      <c r="FD305" s="5"/>
      <c r="FE305" s="5"/>
      <c r="FF305" s="5"/>
      <c r="FG305" s="5"/>
      <c r="FH305" s="155"/>
      <c r="FI305" s="5"/>
      <c r="FJ305" s="5"/>
      <c r="FK305" s="155"/>
      <c r="FL305" s="5"/>
      <c r="FM305" s="5"/>
      <c r="FN305" s="155"/>
      <c r="FO305" s="5"/>
      <c r="FP305" s="5"/>
      <c r="FQ305" s="155"/>
      <c r="FR305" s="5"/>
      <c r="FS305" s="5"/>
      <c r="FT305" s="155"/>
      <c r="FU305" s="5"/>
      <c r="FV305" s="5"/>
      <c r="FW305" s="5"/>
      <c r="FX305" s="5"/>
      <c r="FY305" s="5"/>
      <c r="FZ305" s="5"/>
      <c r="GA305" s="45"/>
      <c r="GB305" s="5"/>
    </row>
    <row r="306" spans="1:184" ht="21">
      <c r="A306" s="15">
        <v>273</v>
      </c>
      <c r="B306" s="206" t="s">
        <v>515</v>
      </c>
      <c r="C306" s="57" t="s">
        <v>516</v>
      </c>
      <c r="D306" s="301" t="s">
        <v>85</v>
      </c>
      <c r="E306" s="42">
        <v>11500</v>
      </c>
      <c r="F306" s="5">
        <v>380</v>
      </c>
      <c r="G306" s="5"/>
      <c r="H306" s="266">
        <f t="shared" si="39"/>
        <v>380</v>
      </c>
      <c r="I306" s="64">
        <f t="shared" si="32"/>
        <v>0</v>
      </c>
      <c r="J306" s="8">
        <f t="shared" si="33"/>
        <v>60</v>
      </c>
      <c r="K306" s="262">
        <f t="shared" si="34"/>
        <v>60</v>
      </c>
      <c r="L306" s="318">
        <f t="shared" si="35"/>
        <v>650</v>
      </c>
      <c r="M306" s="8">
        <f t="shared" si="36"/>
        <v>845</v>
      </c>
      <c r="N306" s="187">
        <f t="shared" si="37"/>
        <v>210</v>
      </c>
      <c r="O306" s="8">
        <f t="shared" si="38"/>
        <v>2415000</v>
      </c>
      <c r="P306" s="14"/>
      <c r="Q306" s="14"/>
      <c r="R306" s="290"/>
      <c r="S306" s="14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155"/>
      <c r="BB306" s="5"/>
      <c r="BC306" s="5"/>
      <c r="BD306" s="5"/>
      <c r="BE306" s="5"/>
      <c r="BF306" s="5"/>
      <c r="BG306" s="5"/>
      <c r="BH306" s="5"/>
      <c r="BI306" s="5"/>
      <c r="BJ306" s="155"/>
      <c r="BK306" s="5"/>
      <c r="BL306" s="5"/>
      <c r="BM306" s="5"/>
      <c r="BN306" s="5"/>
      <c r="BO306" s="5"/>
      <c r="BP306" s="155"/>
      <c r="BQ306" s="5"/>
      <c r="BR306" s="5"/>
      <c r="BS306" s="5"/>
      <c r="BT306" s="5"/>
      <c r="BU306" s="5"/>
      <c r="BV306" s="5"/>
      <c r="BW306" s="5"/>
      <c r="BX306" s="5"/>
      <c r="BY306" s="155"/>
      <c r="BZ306" s="5">
        <v>200</v>
      </c>
      <c r="CA306" s="5"/>
      <c r="CB306" s="155"/>
      <c r="CC306" s="5"/>
      <c r="CD306" s="5"/>
      <c r="CE306" s="155"/>
      <c r="CF306" s="5">
        <v>200</v>
      </c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155">
        <v>60</v>
      </c>
      <c r="CR306" s="5">
        <v>250</v>
      </c>
      <c r="CS306" s="5"/>
      <c r="CT306" s="155"/>
      <c r="CU306" s="5"/>
      <c r="CV306" s="5"/>
      <c r="CW306" s="155"/>
      <c r="CX306" s="5"/>
      <c r="CY306" s="5"/>
      <c r="CZ306" s="155"/>
      <c r="DA306" s="5"/>
      <c r="DB306" s="5"/>
      <c r="DC306" s="5"/>
      <c r="DD306" s="5"/>
      <c r="DE306" s="5"/>
      <c r="DF306" s="5"/>
      <c r="DG306" s="5"/>
      <c r="DH306" s="5"/>
      <c r="DI306" s="155"/>
      <c r="DJ306" s="5"/>
      <c r="DK306" s="5"/>
      <c r="DL306" s="155"/>
      <c r="DM306" s="5"/>
      <c r="DN306" s="5"/>
      <c r="DO306" s="155"/>
      <c r="DP306" s="5"/>
      <c r="DQ306" s="5"/>
      <c r="DR306" s="5"/>
      <c r="DS306" s="5"/>
      <c r="DT306" s="5"/>
      <c r="DU306" s="155"/>
      <c r="DV306" s="5"/>
      <c r="DW306" s="5"/>
      <c r="DX306" s="5"/>
      <c r="DY306" s="5"/>
      <c r="DZ306" s="5"/>
      <c r="EA306" s="5"/>
      <c r="EB306" s="10"/>
      <c r="EC306" s="5"/>
      <c r="ED306" s="155"/>
      <c r="EE306" s="5"/>
      <c r="EF306" s="5"/>
      <c r="EG306" s="15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155"/>
      <c r="EW306" s="5"/>
      <c r="EX306" s="5"/>
      <c r="EY306" s="5"/>
      <c r="EZ306" s="5"/>
      <c r="FA306" s="5"/>
      <c r="FB306" s="155"/>
      <c r="FC306" s="5"/>
      <c r="FD306" s="5"/>
      <c r="FE306" s="5"/>
      <c r="FF306" s="5"/>
      <c r="FG306" s="5"/>
      <c r="FH306" s="155"/>
      <c r="FI306" s="5"/>
      <c r="FJ306" s="5"/>
      <c r="FK306" s="155"/>
      <c r="FL306" s="5"/>
      <c r="FM306" s="5"/>
      <c r="FN306" s="155"/>
      <c r="FO306" s="5"/>
      <c r="FP306" s="5"/>
      <c r="FQ306" s="155"/>
      <c r="FR306" s="5"/>
      <c r="FS306" s="5"/>
      <c r="FT306" s="155"/>
      <c r="FU306" s="5"/>
      <c r="FV306" s="5"/>
      <c r="FW306" s="5"/>
      <c r="FX306" s="5"/>
      <c r="FY306" s="5"/>
      <c r="FZ306" s="5"/>
      <c r="GA306" s="45"/>
      <c r="GB306" s="5"/>
    </row>
    <row r="307" spans="1:184" ht="21" customHeight="1">
      <c r="A307" s="15">
        <v>274</v>
      </c>
      <c r="B307" s="206" t="s">
        <v>517</v>
      </c>
      <c r="C307" s="57" t="s">
        <v>518</v>
      </c>
      <c r="D307" s="301" t="s">
        <v>519</v>
      </c>
      <c r="E307" s="42">
        <v>927.69</v>
      </c>
      <c r="F307" s="5">
        <v>63</v>
      </c>
      <c r="G307" s="5"/>
      <c r="H307" s="266">
        <f t="shared" si="39"/>
        <v>63</v>
      </c>
      <c r="I307" s="64">
        <f t="shared" si="32"/>
        <v>0</v>
      </c>
      <c r="J307" s="8">
        <f t="shared" si="33"/>
        <v>35</v>
      </c>
      <c r="K307" s="262">
        <f t="shared" si="34"/>
        <v>35</v>
      </c>
      <c r="L307" s="318">
        <f t="shared" si="35"/>
        <v>183</v>
      </c>
      <c r="M307" s="8">
        <f t="shared" si="36"/>
        <v>237.9</v>
      </c>
      <c r="N307" s="187">
        <f t="shared" si="37"/>
        <v>85</v>
      </c>
      <c r="O307" s="8">
        <f t="shared" si="38"/>
        <v>78853.65000000001</v>
      </c>
      <c r="P307" s="70"/>
      <c r="Q307" s="70"/>
      <c r="R307" s="292">
        <v>12</v>
      </c>
      <c r="S307" s="14"/>
      <c r="T307" s="5"/>
      <c r="U307" s="5"/>
      <c r="V307" s="5"/>
      <c r="W307" s="5"/>
      <c r="X307" s="5"/>
      <c r="Y307" s="5"/>
      <c r="Z307" s="5"/>
      <c r="AA307" s="5">
        <v>7</v>
      </c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>
        <v>2</v>
      </c>
      <c r="AW307" s="5"/>
      <c r="AX307" s="5"/>
      <c r="AY307" s="5"/>
      <c r="AZ307" s="5"/>
      <c r="BA307" s="155"/>
      <c r="BB307" s="5"/>
      <c r="BC307" s="5"/>
      <c r="BD307" s="5"/>
      <c r="BE307" s="5"/>
      <c r="BF307" s="5"/>
      <c r="BG307" s="5"/>
      <c r="BH307" s="5"/>
      <c r="BI307" s="5"/>
      <c r="BJ307" s="155"/>
      <c r="BK307" s="5">
        <v>3</v>
      </c>
      <c r="BL307" s="5"/>
      <c r="BM307" s="5"/>
      <c r="BN307" s="5">
        <v>2</v>
      </c>
      <c r="BO307" s="5"/>
      <c r="BP307" s="155">
        <v>2</v>
      </c>
      <c r="BQ307" s="5"/>
      <c r="BR307" s="5"/>
      <c r="BS307" s="5"/>
      <c r="BT307" s="5"/>
      <c r="BU307" s="5"/>
      <c r="BV307" s="5"/>
      <c r="BW307" s="5"/>
      <c r="BX307" s="5"/>
      <c r="BY307" s="155"/>
      <c r="BZ307" s="5">
        <v>5</v>
      </c>
      <c r="CA307" s="5"/>
      <c r="CB307" s="155"/>
      <c r="CC307" s="5">
        <v>6</v>
      </c>
      <c r="CD307" s="5"/>
      <c r="CE307" s="155"/>
      <c r="CF307" s="5"/>
      <c r="CG307" s="5"/>
      <c r="CH307" s="5"/>
      <c r="CI307" s="5">
        <v>5</v>
      </c>
      <c r="CJ307" s="5"/>
      <c r="CK307" s="5"/>
      <c r="CL307" s="5"/>
      <c r="CM307" s="5"/>
      <c r="CN307" s="5"/>
      <c r="CO307" s="5">
        <v>1</v>
      </c>
      <c r="CP307" s="5"/>
      <c r="CQ307" s="155">
        <v>3</v>
      </c>
      <c r="CR307" s="39">
        <v>10</v>
      </c>
      <c r="CS307" s="5"/>
      <c r="CT307" s="155"/>
      <c r="CU307" s="5">
        <v>20</v>
      </c>
      <c r="CV307" s="5"/>
      <c r="CW307" s="155"/>
      <c r="CX307" s="5">
        <v>2</v>
      </c>
      <c r="CY307" s="5"/>
      <c r="CZ307" s="155"/>
      <c r="DA307" s="5">
        <v>10</v>
      </c>
      <c r="DB307" s="5"/>
      <c r="DC307" s="5"/>
      <c r="DD307" s="5"/>
      <c r="DE307" s="5"/>
      <c r="DF307" s="5"/>
      <c r="DG307" s="5">
        <v>1</v>
      </c>
      <c r="DH307" s="5"/>
      <c r="DI307" s="155">
        <v>1</v>
      </c>
      <c r="DJ307" s="5">
        <v>3</v>
      </c>
      <c r="DK307" s="5"/>
      <c r="DL307" s="155">
        <v>1</v>
      </c>
      <c r="DM307" s="5">
        <v>3</v>
      </c>
      <c r="DN307" s="5"/>
      <c r="DO307" s="155"/>
      <c r="DP307" s="5"/>
      <c r="DQ307" s="5"/>
      <c r="DR307" s="5">
        <v>10</v>
      </c>
      <c r="DS307" s="155">
        <v>5</v>
      </c>
      <c r="DT307" s="5"/>
      <c r="DU307" s="155">
        <v>3</v>
      </c>
      <c r="DV307" s="5">
        <v>12</v>
      </c>
      <c r="DW307" s="5"/>
      <c r="DX307" s="5"/>
      <c r="DY307" s="5"/>
      <c r="DZ307" s="5"/>
      <c r="EA307" s="5"/>
      <c r="EB307" s="10">
        <v>4</v>
      </c>
      <c r="EC307" s="5"/>
      <c r="ED307" s="155">
        <v>1</v>
      </c>
      <c r="EE307" s="5">
        <v>6</v>
      </c>
      <c r="EF307" s="5"/>
      <c r="EG307" s="155"/>
      <c r="EH307" s="5">
        <v>10</v>
      </c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155">
        <v>5</v>
      </c>
      <c r="EW307" s="5"/>
      <c r="EX307" s="5"/>
      <c r="EY307" s="5"/>
      <c r="EZ307" s="5"/>
      <c r="FA307" s="5"/>
      <c r="FB307" s="155"/>
      <c r="FC307" s="5">
        <v>5</v>
      </c>
      <c r="FD307" s="5"/>
      <c r="FE307" s="5"/>
      <c r="FF307" s="5">
        <v>15</v>
      </c>
      <c r="FG307" s="5"/>
      <c r="FH307" s="155"/>
      <c r="FI307" s="5">
        <v>2</v>
      </c>
      <c r="FJ307" s="5"/>
      <c r="FK307" s="155"/>
      <c r="FL307" s="5">
        <v>3</v>
      </c>
      <c r="FM307" s="5"/>
      <c r="FN307" s="155"/>
      <c r="FO307" s="5">
        <v>7</v>
      </c>
      <c r="FP307" s="5"/>
      <c r="FQ307" s="155">
        <v>2</v>
      </c>
      <c r="FR307" s="5">
        <v>2</v>
      </c>
      <c r="FS307" s="5"/>
      <c r="FT307" s="155">
        <v>7</v>
      </c>
      <c r="FU307" s="5">
        <v>20</v>
      </c>
      <c r="FV307" s="5"/>
      <c r="FW307" s="5"/>
      <c r="FX307" s="5"/>
      <c r="FY307" s="5"/>
      <c r="FZ307" s="5"/>
      <c r="GA307" s="45"/>
      <c r="GB307" s="5"/>
    </row>
    <row r="308" spans="1:184" ht="21" customHeight="1">
      <c r="A308" s="15">
        <v>275</v>
      </c>
      <c r="B308" s="206" t="s">
        <v>520</v>
      </c>
      <c r="C308" s="57" t="s">
        <v>521</v>
      </c>
      <c r="D308" s="301" t="s">
        <v>117</v>
      </c>
      <c r="E308" s="42">
        <v>353.1</v>
      </c>
      <c r="F308" s="5"/>
      <c r="G308" s="5"/>
      <c r="H308" s="266">
        <f t="shared" si="39"/>
        <v>0</v>
      </c>
      <c r="I308" s="64">
        <f t="shared" si="32"/>
        <v>0</v>
      </c>
      <c r="J308" s="8">
        <f t="shared" si="33"/>
        <v>0</v>
      </c>
      <c r="K308" s="262">
        <f t="shared" si="34"/>
        <v>0</v>
      </c>
      <c r="L308" s="318">
        <f t="shared" si="35"/>
        <v>3</v>
      </c>
      <c r="M308" s="8">
        <f t="shared" si="36"/>
        <v>3.9000000000000004</v>
      </c>
      <c r="N308" s="187">
        <f t="shared" si="37"/>
        <v>3</v>
      </c>
      <c r="O308" s="8">
        <f t="shared" si="38"/>
        <v>1059.3000000000002</v>
      </c>
      <c r="P308" s="14"/>
      <c r="Q308" s="14"/>
      <c r="R308" s="290"/>
      <c r="S308" s="14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155"/>
      <c r="BB308" s="5"/>
      <c r="BC308" s="5"/>
      <c r="BD308" s="5"/>
      <c r="BE308" s="5"/>
      <c r="BF308" s="5"/>
      <c r="BG308" s="5"/>
      <c r="BH308" s="5"/>
      <c r="BI308" s="5"/>
      <c r="BJ308" s="155"/>
      <c r="BK308" s="5"/>
      <c r="BL308" s="5"/>
      <c r="BM308" s="5"/>
      <c r="BN308" s="5"/>
      <c r="BO308" s="5"/>
      <c r="BP308" s="155"/>
      <c r="BQ308" s="5"/>
      <c r="BR308" s="5"/>
      <c r="BS308" s="5"/>
      <c r="BT308" s="5"/>
      <c r="BU308" s="5"/>
      <c r="BV308" s="5"/>
      <c r="BW308" s="5"/>
      <c r="BX308" s="5"/>
      <c r="BY308" s="155"/>
      <c r="BZ308" s="5"/>
      <c r="CA308" s="5"/>
      <c r="CB308" s="155"/>
      <c r="CC308" s="5"/>
      <c r="CD308" s="5"/>
      <c r="CE308" s="15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155"/>
      <c r="CR308" s="5"/>
      <c r="CS308" s="5"/>
      <c r="CT308" s="155"/>
      <c r="CU308" s="5"/>
      <c r="CV308" s="5"/>
      <c r="CW308" s="155"/>
      <c r="CX308" s="5"/>
      <c r="CY308" s="5"/>
      <c r="CZ308" s="155"/>
      <c r="DA308" s="5"/>
      <c r="DB308" s="5"/>
      <c r="DC308" s="5"/>
      <c r="DD308" s="5"/>
      <c r="DE308" s="5"/>
      <c r="DF308" s="5"/>
      <c r="DG308" s="5"/>
      <c r="DH308" s="5"/>
      <c r="DI308" s="155"/>
      <c r="DJ308" s="5">
        <v>3</v>
      </c>
      <c r="DK308" s="5"/>
      <c r="DL308" s="155"/>
      <c r="DM308" s="5"/>
      <c r="DN308" s="5"/>
      <c r="DO308" s="155"/>
      <c r="DP308" s="5"/>
      <c r="DQ308" s="5"/>
      <c r="DR308" s="5"/>
      <c r="DS308" s="5"/>
      <c r="DT308" s="5"/>
      <c r="DU308" s="155"/>
      <c r="DV308" s="5"/>
      <c r="DW308" s="5"/>
      <c r="DX308" s="5"/>
      <c r="DY308" s="5"/>
      <c r="DZ308" s="5"/>
      <c r="EA308" s="5"/>
      <c r="EB308" s="10"/>
      <c r="EC308" s="5"/>
      <c r="ED308" s="155"/>
      <c r="EE308" s="5"/>
      <c r="EF308" s="5"/>
      <c r="EG308" s="15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155"/>
      <c r="EW308" s="5"/>
      <c r="EX308" s="5"/>
      <c r="EY308" s="5"/>
      <c r="EZ308" s="5"/>
      <c r="FA308" s="5"/>
      <c r="FB308" s="155"/>
      <c r="FC308" s="5"/>
      <c r="FD308" s="5"/>
      <c r="FE308" s="5"/>
      <c r="FF308" s="5"/>
      <c r="FG308" s="5"/>
      <c r="FH308" s="155"/>
      <c r="FI308" s="5"/>
      <c r="FJ308" s="5"/>
      <c r="FK308" s="155"/>
      <c r="FL308" s="5"/>
      <c r="FM308" s="5"/>
      <c r="FN308" s="155"/>
      <c r="FO308" s="5"/>
      <c r="FP308" s="5"/>
      <c r="FQ308" s="155"/>
      <c r="FR308" s="5"/>
      <c r="FS308" s="5"/>
      <c r="FT308" s="155"/>
      <c r="FU308" s="5"/>
      <c r="FV308" s="5"/>
      <c r="FW308" s="5"/>
      <c r="FX308" s="5"/>
      <c r="FY308" s="5"/>
      <c r="FZ308" s="5"/>
      <c r="GA308" s="45"/>
      <c r="GB308" s="5"/>
    </row>
    <row r="309" spans="1:184" ht="21" customHeight="1">
      <c r="A309" s="15">
        <v>276</v>
      </c>
      <c r="B309" s="56" t="s">
        <v>522</v>
      </c>
      <c r="C309" s="57" t="s">
        <v>523</v>
      </c>
      <c r="D309" s="301" t="s">
        <v>116</v>
      </c>
      <c r="E309" s="42">
        <v>1700</v>
      </c>
      <c r="F309" s="5"/>
      <c r="G309" s="5"/>
      <c r="H309" s="266">
        <f>F309+G309</f>
        <v>0</v>
      </c>
      <c r="I309" s="64">
        <f>P309+S309+V309+AB309+Y309+AE309+AH309+AK309+AN309+AQ309+AT309+AW309+AZ309+BC309+BF309+BI309+BL309+BO309+BR309+BU309+BX309+CA309+CD309+CG309+CJ309+CM309+CP309+CS309+CV309+CY309+DB309+DE309+DH309+DK309+DN309+DQ309+DT309+DW309+DZ309+EC309+EF309+EI309+EL309+EO309+ER309+EU309+EX309+FA309+FD309+FG309+FJ309+FM309+FP309+FS309+FV309+FY309</f>
        <v>0</v>
      </c>
      <c r="J309" s="8">
        <f>Q309+T309+W309+Z309+AC309+AF309+AI309+AL309+AO309+AR309+AU309+AX309+BA309+BD309+BG309+BJ309+BM309+BP309+BS309+BV309+BY309+CB309+CE309+CH309+CK309+CN309+CQ309+CT309+CW309+CZ309+DC309+DF309+DI309+DL309+DO309+DR309+DU309+DX309+EA309+ED309+EG309+EJ309+EM309+EP309+ES309+EV309+EY309+FB309+FE309+FH309+FK309+FN309+FQ309+FT309+FW309+FZ309</f>
        <v>0</v>
      </c>
      <c r="K309" s="262">
        <f>I309+J309</f>
        <v>0</v>
      </c>
      <c r="L309" s="318">
        <f>R309+U309+X309+AA309+AD309+AG309+AJ309+AM309+AP309+AS309+AV309+AY309+BB309+BE309+BH309+BK309+BN309+BQ309+BT309+BZ309+CC309+CF309+CI309+CL309+CR309+CU309+CX309+DA309+DD309+DJ309+DM309+DP309+DS309+DV309+DY309+EB309+EE309+EH309+EK309+EN309+EQ309+ET309+EW309+EZ309+FC309+FF309+FI309+FL309+FO309+FR309+FU309+FX309+GA309+BW309+CO309+DG309</f>
        <v>0</v>
      </c>
      <c r="M309" s="8">
        <f>+L309*1.3</f>
        <v>0</v>
      </c>
      <c r="N309" s="187">
        <f>+L309-K309-H309</f>
        <v>0</v>
      </c>
      <c r="O309" s="8">
        <f t="shared" si="38"/>
        <v>0</v>
      </c>
      <c r="P309" s="14"/>
      <c r="Q309" s="14"/>
      <c r="R309" s="290"/>
      <c r="S309" s="14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155"/>
      <c r="BB309" s="5"/>
      <c r="BC309" s="5"/>
      <c r="BD309" s="5"/>
      <c r="BE309" s="5"/>
      <c r="BF309" s="5"/>
      <c r="BG309" s="5"/>
      <c r="BH309" s="5"/>
      <c r="BI309" s="5"/>
      <c r="BJ309" s="155"/>
      <c r="BK309" s="5"/>
      <c r="BL309" s="5"/>
      <c r="BM309" s="5"/>
      <c r="BN309" s="5"/>
      <c r="BO309" s="5"/>
      <c r="BP309" s="155"/>
      <c r="BQ309" s="5"/>
      <c r="BR309" s="5"/>
      <c r="BS309" s="5"/>
      <c r="BT309" s="5"/>
      <c r="BU309" s="5"/>
      <c r="BV309" s="5"/>
      <c r="BW309" s="5"/>
      <c r="BX309" s="5"/>
      <c r="BY309" s="155"/>
      <c r="BZ309" s="5"/>
      <c r="CA309" s="5"/>
      <c r="CB309" s="155"/>
      <c r="CC309" s="5"/>
      <c r="CD309" s="5"/>
      <c r="CE309" s="15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155"/>
      <c r="CR309" s="5"/>
      <c r="CS309" s="5"/>
      <c r="CT309" s="155"/>
      <c r="CU309" s="5"/>
      <c r="CV309" s="5"/>
      <c r="CW309" s="155"/>
      <c r="CX309" s="5"/>
      <c r="CY309" s="5"/>
      <c r="CZ309" s="155"/>
      <c r="DA309" s="5"/>
      <c r="DB309" s="5"/>
      <c r="DC309" s="5"/>
      <c r="DD309" s="5"/>
      <c r="DE309" s="5"/>
      <c r="DF309" s="5"/>
      <c r="DG309" s="5"/>
      <c r="DH309" s="5"/>
      <c r="DI309" s="155"/>
      <c r="DJ309" s="5"/>
      <c r="DK309" s="5"/>
      <c r="DL309" s="155"/>
      <c r="DM309" s="5"/>
      <c r="DN309" s="5"/>
      <c r="DO309" s="155"/>
      <c r="DP309" s="5"/>
      <c r="DQ309" s="5"/>
      <c r="DR309" s="5"/>
      <c r="DS309" s="5"/>
      <c r="DT309" s="5"/>
      <c r="DU309" s="155"/>
      <c r="DV309" s="5"/>
      <c r="DW309" s="5"/>
      <c r="DX309" s="5"/>
      <c r="DY309" s="5"/>
      <c r="DZ309" s="5"/>
      <c r="EA309" s="5"/>
      <c r="EB309" s="10"/>
      <c r="EC309" s="5"/>
      <c r="ED309" s="155"/>
      <c r="EE309" s="5"/>
      <c r="EF309" s="5"/>
      <c r="EG309" s="15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155"/>
      <c r="EW309" s="5"/>
      <c r="EX309" s="5"/>
      <c r="EY309" s="5"/>
      <c r="EZ309" s="5"/>
      <c r="FA309" s="5"/>
      <c r="FB309" s="155"/>
      <c r="FC309" s="5"/>
      <c r="FD309" s="5"/>
      <c r="FE309" s="5"/>
      <c r="FF309" s="5"/>
      <c r="FG309" s="5"/>
      <c r="FH309" s="155"/>
      <c r="FI309" s="5"/>
      <c r="FJ309" s="5"/>
      <c r="FK309" s="155"/>
      <c r="FL309" s="5"/>
      <c r="FM309" s="5"/>
      <c r="FN309" s="155"/>
      <c r="FO309" s="5"/>
      <c r="FP309" s="5"/>
      <c r="FQ309" s="155"/>
      <c r="FR309" s="5"/>
      <c r="FS309" s="5"/>
      <c r="FT309" s="155"/>
      <c r="FU309" s="5"/>
      <c r="FV309" s="5"/>
      <c r="FW309" s="5"/>
      <c r="FX309" s="5"/>
      <c r="FY309" s="5"/>
      <c r="FZ309" s="5"/>
      <c r="GA309" s="45"/>
      <c r="GB309" s="5"/>
    </row>
    <row r="310" spans="1:184" ht="21" customHeight="1">
      <c r="A310" s="15"/>
      <c r="B310" s="206"/>
      <c r="C310" s="57" t="s">
        <v>1846</v>
      </c>
      <c r="D310" s="301"/>
      <c r="E310" s="42"/>
      <c r="F310" s="5"/>
      <c r="G310" s="5"/>
      <c r="H310" s="266"/>
      <c r="I310" s="64">
        <f t="shared" si="32"/>
        <v>0</v>
      </c>
      <c r="J310" s="8">
        <f t="shared" si="33"/>
        <v>0</v>
      </c>
      <c r="K310" s="262">
        <f t="shared" si="34"/>
        <v>0</v>
      </c>
      <c r="L310" s="318">
        <f t="shared" si="35"/>
        <v>0</v>
      </c>
      <c r="M310" s="8">
        <f t="shared" si="36"/>
        <v>0</v>
      </c>
      <c r="N310" s="187">
        <f t="shared" si="37"/>
        <v>0</v>
      </c>
      <c r="O310" s="8">
        <f t="shared" si="38"/>
        <v>0</v>
      </c>
      <c r="P310" s="14"/>
      <c r="Q310" s="14"/>
      <c r="R310" s="290"/>
      <c r="S310" s="14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155"/>
      <c r="BB310" s="5"/>
      <c r="BC310" s="5"/>
      <c r="BD310" s="5"/>
      <c r="BE310" s="5"/>
      <c r="BF310" s="5"/>
      <c r="BG310" s="5"/>
      <c r="BH310" s="5"/>
      <c r="BI310" s="5"/>
      <c r="BJ310" s="155"/>
      <c r="BK310" s="5"/>
      <c r="BL310" s="5"/>
      <c r="BM310" s="5"/>
      <c r="BN310" s="5"/>
      <c r="BO310" s="5"/>
      <c r="BP310" s="155"/>
      <c r="BQ310" s="5"/>
      <c r="BR310" s="5"/>
      <c r="BS310" s="5"/>
      <c r="BT310" s="5"/>
      <c r="BU310" s="5"/>
      <c r="BV310" s="5"/>
      <c r="BW310" s="5"/>
      <c r="BX310" s="5"/>
      <c r="BY310" s="155"/>
      <c r="BZ310" s="5"/>
      <c r="CA310" s="5"/>
      <c r="CB310" s="155"/>
      <c r="CC310" s="5"/>
      <c r="CD310" s="5"/>
      <c r="CE310" s="15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155"/>
      <c r="CR310" s="5"/>
      <c r="CS310" s="5"/>
      <c r="CT310" s="155"/>
      <c r="CU310" s="5"/>
      <c r="CV310" s="5"/>
      <c r="CW310" s="155"/>
      <c r="CX310" s="5"/>
      <c r="CY310" s="5"/>
      <c r="CZ310" s="155"/>
      <c r="DA310" s="5"/>
      <c r="DB310" s="5"/>
      <c r="DC310" s="5"/>
      <c r="DD310" s="5"/>
      <c r="DE310" s="5"/>
      <c r="DF310" s="5"/>
      <c r="DG310" s="5"/>
      <c r="DH310" s="5"/>
      <c r="DI310" s="155"/>
      <c r="DJ310" s="5"/>
      <c r="DK310" s="5"/>
      <c r="DL310" s="155"/>
      <c r="DM310" s="5"/>
      <c r="DN310" s="5"/>
      <c r="DO310" s="155"/>
      <c r="DP310" s="5"/>
      <c r="DQ310" s="5"/>
      <c r="DR310" s="5"/>
      <c r="DS310" s="5"/>
      <c r="DT310" s="5"/>
      <c r="DU310" s="155"/>
      <c r="DV310" s="5"/>
      <c r="DW310" s="5"/>
      <c r="DX310" s="5"/>
      <c r="DY310" s="5"/>
      <c r="DZ310" s="5"/>
      <c r="EA310" s="5"/>
      <c r="EB310" s="10"/>
      <c r="EC310" s="5"/>
      <c r="ED310" s="155"/>
      <c r="EE310" s="5"/>
      <c r="EF310" s="5"/>
      <c r="EG310" s="15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155"/>
      <c r="EW310" s="5"/>
      <c r="EX310" s="5"/>
      <c r="EY310" s="5"/>
      <c r="EZ310" s="5"/>
      <c r="FA310" s="5"/>
      <c r="FB310" s="155"/>
      <c r="FC310" s="5"/>
      <c r="FD310" s="5"/>
      <c r="FE310" s="5"/>
      <c r="FF310" s="5"/>
      <c r="FG310" s="5"/>
      <c r="FH310" s="155"/>
      <c r="FI310" s="5"/>
      <c r="FJ310" s="5"/>
      <c r="FK310" s="155"/>
      <c r="FL310" s="5"/>
      <c r="FM310" s="5"/>
      <c r="FN310" s="155"/>
      <c r="FO310" s="5"/>
      <c r="FP310" s="5"/>
      <c r="FQ310" s="155"/>
      <c r="FR310" s="5"/>
      <c r="FS310" s="5"/>
      <c r="FT310" s="155"/>
      <c r="FU310" s="5"/>
      <c r="FV310" s="5"/>
      <c r="FW310" s="5"/>
      <c r="FX310" s="5"/>
      <c r="FY310" s="5"/>
      <c r="FZ310" s="5"/>
      <c r="GA310" s="45"/>
      <c r="GB310" s="5"/>
    </row>
    <row r="311" spans="1:184" ht="21" customHeight="1">
      <c r="A311" s="15">
        <v>277</v>
      </c>
      <c r="B311" s="204" t="s">
        <v>524</v>
      </c>
      <c r="C311" s="17" t="s">
        <v>525</v>
      </c>
      <c r="D311" s="301" t="s">
        <v>116</v>
      </c>
      <c r="E311" s="42">
        <v>2200</v>
      </c>
      <c r="F311" s="5"/>
      <c r="G311" s="5"/>
      <c r="H311" s="266">
        <f t="shared" si="39"/>
        <v>0</v>
      </c>
      <c r="I311" s="64">
        <f t="shared" si="32"/>
        <v>0</v>
      </c>
      <c r="J311" s="8">
        <f t="shared" si="33"/>
        <v>0</v>
      </c>
      <c r="K311" s="262">
        <f t="shared" si="34"/>
        <v>0</v>
      </c>
      <c r="L311" s="318">
        <f t="shared" si="35"/>
        <v>0</v>
      </c>
      <c r="M311" s="8">
        <f t="shared" si="36"/>
        <v>0</v>
      </c>
      <c r="N311" s="187">
        <f t="shared" si="37"/>
        <v>0</v>
      </c>
      <c r="O311" s="8">
        <f t="shared" si="38"/>
        <v>0</v>
      </c>
      <c r="P311" s="14"/>
      <c r="Q311" s="14"/>
      <c r="R311" s="290"/>
      <c r="S311" s="14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155"/>
      <c r="BB311" s="5"/>
      <c r="BC311" s="5"/>
      <c r="BD311" s="5"/>
      <c r="BE311" s="5"/>
      <c r="BF311" s="5"/>
      <c r="BG311" s="5"/>
      <c r="BH311" s="5"/>
      <c r="BI311" s="5"/>
      <c r="BJ311" s="155"/>
      <c r="BK311" s="5"/>
      <c r="BL311" s="5"/>
      <c r="BM311" s="5"/>
      <c r="BN311" s="5"/>
      <c r="BO311" s="5"/>
      <c r="BP311" s="155"/>
      <c r="BQ311" s="5"/>
      <c r="BR311" s="5"/>
      <c r="BS311" s="5"/>
      <c r="BT311" s="5"/>
      <c r="BU311" s="5"/>
      <c r="BV311" s="5"/>
      <c r="BW311" s="5"/>
      <c r="BX311" s="5"/>
      <c r="BY311" s="155"/>
      <c r="BZ311" s="5"/>
      <c r="CA311" s="5"/>
      <c r="CB311" s="155"/>
      <c r="CC311" s="5"/>
      <c r="CD311" s="5"/>
      <c r="CE311" s="15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155"/>
      <c r="CR311" s="5"/>
      <c r="CS311" s="5"/>
      <c r="CT311" s="155"/>
      <c r="CU311" s="5"/>
      <c r="CV311" s="5"/>
      <c r="CW311" s="155"/>
      <c r="CX311" s="5"/>
      <c r="CY311" s="5"/>
      <c r="CZ311" s="155"/>
      <c r="DA311" s="5"/>
      <c r="DB311" s="5"/>
      <c r="DC311" s="5"/>
      <c r="DD311" s="5"/>
      <c r="DE311" s="5"/>
      <c r="DF311" s="5"/>
      <c r="DG311" s="5"/>
      <c r="DH311" s="5"/>
      <c r="DI311" s="155"/>
      <c r="DJ311" s="5"/>
      <c r="DK311" s="5"/>
      <c r="DL311" s="155"/>
      <c r="DM311" s="5"/>
      <c r="DN311" s="5"/>
      <c r="DO311" s="155"/>
      <c r="DP311" s="5"/>
      <c r="DQ311" s="5"/>
      <c r="DR311" s="5"/>
      <c r="DS311" s="5"/>
      <c r="DT311" s="5"/>
      <c r="DU311" s="155"/>
      <c r="DV311" s="5"/>
      <c r="DW311" s="5"/>
      <c r="DX311" s="5"/>
      <c r="DY311" s="5"/>
      <c r="DZ311" s="5"/>
      <c r="EA311" s="5"/>
      <c r="EB311" s="10"/>
      <c r="EC311" s="5"/>
      <c r="ED311" s="155"/>
      <c r="EE311" s="5"/>
      <c r="EF311" s="5"/>
      <c r="EG311" s="15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155"/>
      <c r="EW311" s="5"/>
      <c r="EX311" s="5"/>
      <c r="EY311" s="5"/>
      <c r="EZ311" s="5"/>
      <c r="FA311" s="5"/>
      <c r="FB311" s="155"/>
      <c r="FC311" s="5"/>
      <c r="FD311" s="5"/>
      <c r="FE311" s="5"/>
      <c r="FF311" s="5"/>
      <c r="FG311" s="5"/>
      <c r="FH311" s="155"/>
      <c r="FI311" s="5"/>
      <c r="FJ311" s="5"/>
      <c r="FK311" s="155"/>
      <c r="FL311" s="5"/>
      <c r="FM311" s="5"/>
      <c r="FN311" s="155"/>
      <c r="FO311" s="5"/>
      <c r="FP311" s="5"/>
      <c r="FQ311" s="155"/>
      <c r="FR311" s="5"/>
      <c r="FS311" s="5"/>
      <c r="FT311" s="155"/>
      <c r="FU311" s="5"/>
      <c r="FV311" s="5"/>
      <c r="FW311" s="5"/>
      <c r="FX311" s="5"/>
      <c r="FY311" s="5"/>
      <c r="FZ311" s="5"/>
      <c r="GA311" s="45"/>
      <c r="GB311" s="5"/>
    </row>
    <row r="312" spans="1:184" ht="21" customHeight="1">
      <c r="A312" s="15">
        <v>278</v>
      </c>
      <c r="B312" s="206" t="s">
        <v>526</v>
      </c>
      <c r="C312" s="57" t="s">
        <v>527</v>
      </c>
      <c r="D312" s="301" t="s">
        <v>85</v>
      </c>
      <c r="E312" s="42">
        <v>1177</v>
      </c>
      <c r="F312" s="5">
        <v>39</v>
      </c>
      <c r="G312" s="5"/>
      <c r="H312" s="266">
        <f t="shared" si="39"/>
        <v>39</v>
      </c>
      <c r="I312" s="64">
        <f t="shared" si="32"/>
        <v>0</v>
      </c>
      <c r="J312" s="8">
        <f t="shared" si="33"/>
        <v>11.97</v>
      </c>
      <c r="K312" s="262">
        <f t="shared" si="34"/>
        <v>11.97</v>
      </c>
      <c r="L312" s="318">
        <f t="shared" si="35"/>
        <v>47</v>
      </c>
      <c r="M312" s="8">
        <f t="shared" si="36"/>
        <v>61.1</v>
      </c>
      <c r="N312" s="187"/>
      <c r="O312" s="8">
        <f t="shared" si="38"/>
        <v>0</v>
      </c>
      <c r="P312" s="70"/>
      <c r="Q312" s="70"/>
      <c r="R312" s="292"/>
      <c r="S312" s="14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155"/>
      <c r="BB312" s="5"/>
      <c r="BC312" s="5"/>
      <c r="BD312" s="5"/>
      <c r="BE312" s="5"/>
      <c r="BF312" s="5"/>
      <c r="BG312" s="5"/>
      <c r="BH312" s="5"/>
      <c r="BI312" s="5"/>
      <c r="BJ312" s="155"/>
      <c r="BK312" s="5"/>
      <c r="BL312" s="5"/>
      <c r="BM312" s="5"/>
      <c r="BN312" s="5"/>
      <c r="BO312" s="5"/>
      <c r="BP312" s="155"/>
      <c r="BQ312" s="5"/>
      <c r="BR312" s="5"/>
      <c r="BS312" s="5"/>
      <c r="BT312" s="5"/>
      <c r="BU312" s="5"/>
      <c r="BV312" s="5"/>
      <c r="BW312" s="5"/>
      <c r="BX312" s="5"/>
      <c r="BY312" s="155"/>
      <c r="BZ312" s="5"/>
      <c r="CA312" s="5"/>
      <c r="CB312" s="155"/>
      <c r="CC312" s="5"/>
      <c r="CD312" s="5"/>
      <c r="CE312" s="155">
        <v>11</v>
      </c>
      <c r="CF312" s="5">
        <v>30</v>
      </c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155"/>
      <c r="CR312" s="5"/>
      <c r="CS312" s="5"/>
      <c r="CT312" s="155"/>
      <c r="CU312" s="5"/>
      <c r="CV312" s="5"/>
      <c r="CW312" s="155"/>
      <c r="CX312" s="5">
        <v>1</v>
      </c>
      <c r="CY312" s="5"/>
      <c r="CZ312" s="155"/>
      <c r="DA312" s="5"/>
      <c r="DB312" s="5"/>
      <c r="DC312" s="5"/>
      <c r="DD312" s="5"/>
      <c r="DE312" s="5"/>
      <c r="DF312" s="5"/>
      <c r="DG312" s="5"/>
      <c r="DH312" s="5"/>
      <c r="DI312" s="155"/>
      <c r="DJ312" s="5"/>
      <c r="DK312" s="5"/>
      <c r="DL312" s="155"/>
      <c r="DM312" s="5"/>
      <c r="DN312" s="5"/>
      <c r="DO312" s="155"/>
      <c r="DP312" s="5"/>
      <c r="DQ312" s="5"/>
      <c r="DR312" s="5"/>
      <c r="DS312" s="5"/>
      <c r="DT312" s="5"/>
      <c r="DU312" s="155"/>
      <c r="DV312" s="5"/>
      <c r="DW312" s="5"/>
      <c r="DX312" s="5"/>
      <c r="DY312" s="5"/>
      <c r="DZ312" s="5"/>
      <c r="EA312" s="5"/>
      <c r="EB312" s="10"/>
      <c r="EC312" s="5"/>
      <c r="ED312" s="155"/>
      <c r="EE312" s="5"/>
      <c r="EF312" s="5"/>
      <c r="EG312" s="15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155"/>
      <c r="EW312" s="5"/>
      <c r="EX312" s="5"/>
      <c r="EY312" s="5"/>
      <c r="EZ312" s="5"/>
      <c r="FA312" s="5"/>
      <c r="FB312" s="155"/>
      <c r="FC312" s="5">
        <v>2</v>
      </c>
      <c r="FD312" s="5"/>
      <c r="FE312" s="5"/>
      <c r="FF312" s="5">
        <v>10</v>
      </c>
      <c r="FG312" s="5"/>
      <c r="FH312" s="155"/>
      <c r="FI312" s="5">
        <v>1</v>
      </c>
      <c r="FJ312" s="5"/>
      <c r="FK312" s="155"/>
      <c r="FL312" s="5"/>
      <c r="FM312" s="5"/>
      <c r="FN312" s="155"/>
      <c r="FO312" s="5">
        <v>2</v>
      </c>
      <c r="FP312" s="5"/>
      <c r="FQ312" s="155">
        <v>0.97</v>
      </c>
      <c r="FR312" s="5">
        <v>1</v>
      </c>
      <c r="FS312" s="5"/>
      <c r="FT312" s="155"/>
      <c r="FU312" s="5"/>
      <c r="FV312" s="5"/>
      <c r="FW312" s="5"/>
      <c r="FX312" s="5"/>
      <c r="FY312" s="5"/>
      <c r="FZ312" s="5"/>
      <c r="GA312" s="45"/>
      <c r="GB312" s="155" t="s">
        <v>1977</v>
      </c>
    </row>
    <row r="313" spans="1:184" ht="21" customHeight="1">
      <c r="A313" s="15">
        <v>279</v>
      </c>
      <c r="B313" s="301"/>
      <c r="C313" s="17" t="s">
        <v>528</v>
      </c>
      <c r="D313" s="301" t="s">
        <v>117</v>
      </c>
      <c r="E313" s="42">
        <v>2000</v>
      </c>
      <c r="F313" s="5"/>
      <c r="G313" s="5"/>
      <c r="H313" s="266">
        <f t="shared" si="39"/>
        <v>0</v>
      </c>
      <c r="I313" s="64">
        <f t="shared" si="32"/>
        <v>0</v>
      </c>
      <c r="J313" s="8">
        <f t="shared" si="33"/>
        <v>0</v>
      </c>
      <c r="K313" s="262">
        <f t="shared" si="34"/>
        <v>0</v>
      </c>
      <c r="L313" s="318">
        <f t="shared" si="35"/>
        <v>0</v>
      </c>
      <c r="M313" s="8">
        <f t="shared" si="36"/>
        <v>0</v>
      </c>
      <c r="N313" s="187">
        <f t="shared" si="37"/>
        <v>0</v>
      </c>
      <c r="O313" s="8">
        <f t="shared" si="38"/>
        <v>0</v>
      </c>
      <c r="P313" s="14"/>
      <c r="Q313" s="14"/>
      <c r="R313" s="290"/>
      <c r="S313" s="14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155"/>
      <c r="BB313" s="5"/>
      <c r="BC313" s="5"/>
      <c r="BD313" s="5"/>
      <c r="BE313" s="5"/>
      <c r="BF313" s="5"/>
      <c r="BG313" s="5"/>
      <c r="BH313" s="5"/>
      <c r="BI313" s="5"/>
      <c r="BJ313" s="155"/>
      <c r="BK313" s="5"/>
      <c r="BL313" s="5"/>
      <c r="BM313" s="5"/>
      <c r="BN313" s="5"/>
      <c r="BO313" s="5"/>
      <c r="BP313" s="155"/>
      <c r="BQ313" s="5"/>
      <c r="BR313" s="5"/>
      <c r="BS313" s="5"/>
      <c r="BT313" s="5"/>
      <c r="BU313" s="5"/>
      <c r="BV313" s="5"/>
      <c r="BW313" s="5"/>
      <c r="BX313" s="5"/>
      <c r="BY313" s="155"/>
      <c r="BZ313" s="5"/>
      <c r="CA313" s="5"/>
      <c r="CB313" s="155"/>
      <c r="CC313" s="5"/>
      <c r="CD313" s="5"/>
      <c r="CE313" s="15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155"/>
      <c r="CR313" s="5"/>
      <c r="CS313" s="5"/>
      <c r="CT313" s="155"/>
      <c r="CU313" s="5"/>
      <c r="CV313" s="5"/>
      <c r="CW313" s="155"/>
      <c r="CX313" s="5"/>
      <c r="CY313" s="5"/>
      <c r="CZ313" s="155"/>
      <c r="DA313" s="5"/>
      <c r="DB313" s="5"/>
      <c r="DC313" s="5"/>
      <c r="DD313" s="5"/>
      <c r="DE313" s="5"/>
      <c r="DF313" s="5"/>
      <c r="DG313" s="5"/>
      <c r="DH313" s="5"/>
      <c r="DI313" s="155"/>
      <c r="DJ313" s="5"/>
      <c r="DK313" s="5"/>
      <c r="DL313" s="155"/>
      <c r="DM313" s="5"/>
      <c r="DN313" s="5"/>
      <c r="DO313" s="155"/>
      <c r="DP313" s="5"/>
      <c r="DQ313" s="5"/>
      <c r="DR313" s="5"/>
      <c r="DS313" s="5"/>
      <c r="DT313" s="5"/>
      <c r="DU313" s="155"/>
      <c r="DV313" s="5"/>
      <c r="DW313" s="5"/>
      <c r="DX313" s="5"/>
      <c r="DY313" s="5"/>
      <c r="DZ313" s="5"/>
      <c r="EA313" s="5"/>
      <c r="EB313" s="10"/>
      <c r="EC313" s="5"/>
      <c r="ED313" s="155"/>
      <c r="EE313" s="5"/>
      <c r="EF313" s="5"/>
      <c r="EG313" s="15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155"/>
      <c r="EW313" s="5"/>
      <c r="EX313" s="5"/>
      <c r="EY313" s="5"/>
      <c r="EZ313" s="5"/>
      <c r="FA313" s="5"/>
      <c r="FB313" s="155"/>
      <c r="FC313" s="5"/>
      <c r="FD313" s="5"/>
      <c r="FE313" s="5"/>
      <c r="FF313" s="5"/>
      <c r="FG313" s="5"/>
      <c r="FH313" s="155"/>
      <c r="FI313" s="5"/>
      <c r="FJ313" s="5"/>
      <c r="FK313" s="155"/>
      <c r="FL313" s="5"/>
      <c r="FM313" s="5"/>
      <c r="FN313" s="155"/>
      <c r="FO313" s="5"/>
      <c r="FP313" s="5"/>
      <c r="FQ313" s="155"/>
      <c r="FR313" s="5"/>
      <c r="FS313" s="5"/>
      <c r="FT313" s="155"/>
      <c r="FU313" s="5"/>
      <c r="FV313" s="5"/>
      <c r="FW313" s="5"/>
      <c r="FX313" s="5"/>
      <c r="FY313" s="5"/>
      <c r="FZ313" s="5"/>
      <c r="GA313" s="45"/>
      <c r="GB313" s="5"/>
    </row>
    <row r="314" spans="1:184" ht="21" customHeight="1">
      <c r="A314" s="15">
        <v>280</v>
      </c>
      <c r="B314" s="206" t="s">
        <v>529</v>
      </c>
      <c r="C314" s="57" t="s">
        <v>530</v>
      </c>
      <c r="D314" s="301" t="s">
        <v>116</v>
      </c>
      <c r="E314" s="42">
        <v>399.9981</v>
      </c>
      <c r="F314" s="5"/>
      <c r="G314" s="5"/>
      <c r="H314" s="266">
        <f t="shared" si="39"/>
        <v>0</v>
      </c>
      <c r="I314" s="64">
        <f t="shared" si="32"/>
        <v>0</v>
      </c>
      <c r="J314" s="8">
        <f t="shared" si="33"/>
        <v>15</v>
      </c>
      <c r="K314" s="262">
        <f t="shared" si="34"/>
        <v>15</v>
      </c>
      <c r="L314" s="318">
        <f t="shared" si="35"/>
        <v>80</v>
      </c>
      <c r="M314" s="8">
        <f t="shared" si="36"/>
        <v>104</v>
      </c>
      <c r="N314" s="187">
        <f t="shared" si="37"/>
        <v>65</v>
      </c>
      <c r="O314" s="8">
        <f t="shared" si="38"/>
        <v>25999.876500000002</v>
      </c>
      <c r="P314" s="14"/>
      <c r="Q314" s="14"/>
      <c r="R314" s="290">
        <v>50</v>
      </c>
      <c r="S314" s="14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155"/>
      <c r="BB314" s="5"/>
      <c r="BC314" s="5"/>
      <c r="BD314" s="5"/>
      <c r="BE314" s="5"/>
      <c r="BF314" s="5"/>
      <c r="BG314" s="5"/>
      <c r="BH314" s="5"/>
      <c r="BI314" s="5"/>
      <c r="BJ314" s="155"/>
      <c r="BK314" s="5"/>
      <c r="BL314" s="5"/>
      <c r="BM314" s="5"/>
      <c r="BN314" s="5"/>
      <c r="BO314" s="5"/>
      <c r="BP314" s="155"/>
      <c r="BQ314" s="5"/>
      <c r="BR314" s="5"/>
      <c r="BS314" s="5"/>
      <c r="BT314" s="5"/>
      <c r="BU314" s="5"/>
      <c r="BV314" s="5"/>
      <c r="BW314" s="5"/>
      <c r="BX314" s="5"/>
      <c r="BY314" s="155"/>
      <c r="BZ314" s="5"/>
      <c r="CA314" s="5"/>
      <c r="CB314" s="155"/>
      <c r="CC314" s="5"/>
      <c r="CD314" s="5"/>
      <c r="CE314" s="15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155"/>
      <c r="CR314" s="5"/>
      <c r="CS314" s="5"/>
      <c r="CT314" s="155"/>
      <c r="CU314" s="5"/>
      <c r="CV314" s="5"/>
      <c r="CW314" s="155"/>
      <c r="CX314" s="5"/>
      <c r="CY314" s="5"/>
      <c r="CZ314" s="155"/>
      <c r="DA314" s="5"/>
      <c r="DB314" s="5"/>
      <c r="DC314" s="5"/>
      <c r="DD314" s="5"/>
      <c r="DE314" s="5"/>
      <c r="DF314" s="5"/>
      <c r="DG314" s="5"/>
      <c r="DH314" s="5"/>
      <c r="DI314" s="155"/>
      <c r="DJ314" s="5"/>
      <c r="DK314" s="5"/>
      <c r="DL314" s="155"/>
      <c r="DM314" s="5"/>
      <c r="DN314" s="5"/>
      <c r="DO314" s="155"/>
      <c r="DP314" s="5"/>
      <c r="DQ314" s="5"/>
      <c r="DR314" s="5"/>
      <c r="DS314" s="5"/>
      <c r="DT314" s="5"/>
      <c r="DU314" s="155">
        <v>15</v>
      </c>
      <c r="DV314" s="5">
        <v>30</v>
      </c>
      <c r="DW314" s="5"/>
      <c r="DX314" s="5"/>
      <c r="DY314" s="5"/>
      <c r="DZ314" s="5"/>
      <c r="EA314" s="5"/>
      <c r="EB314" s="10"/>
      <c r="EC314" s="5"/>
      <c r="ED314" s="155"/>
      <c r="EE314" s="5"/>
      <c r="EF314" s="5"/>
      <c r="EG314" s="15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155"/>
      <c r="EW314" s="5"/>
      <c r="EX314" s="5"/>
      <c r="EY314" s="5"/>
      <c r="EZ314" s="5"/>
      <c r="FA314" s="5"/>
      <c r="FB314" s="155"/>
      <c r="FC314" s="5"/>
      <c r="FD314" s="5"/>
      <c r="FE314" s="5"/>
      <c r="FF314" s="5"/>
      <c r="FG314" s="5"/>
      <c r="FH314" s="155"/>
      <c r="FI314" s="5"/>
      <c r="FJ314" s="5"/>
      <c r="FK314" s="155"/>
      <c r="FL314" s="5"/>
      <c r="FM314" s="5"/>
      <c r="FN314" s="155"/>
      <c r="FO314" s="5"/>
      <c r="FP314" s="5"/>
      <c r="FQ314" s="155"/>
      <c r="FR314" s="5"/>
      <c r="FS314" s="5"/>
      <c r="FT314" s="155"/>
      <c r="FU314" s="5"/>
      <c r="FV314" s="5"/>
      <c r="FW314" s="5"/>
      <c r="FX314" s="5"/>
      <c r="FY314" s="5"/>
      <c r="FZ314" s="5"/>
      <c r="GA314" s="45"/>
      <c r="GB314" s="155" t="s">
        <v>1976</v>
      </c>
    </row>
    <row r="315" spans="1:184" ht="21">
      <c r="A315" s="15">
        <v>281</v>
      </c>
      <c r="B315" s="206" t="s">
        <v>531</v>
      </c>
      <c r="C315" s="57" t="s">
        <v>532</v>
      </c>
      <c r="D315" s="301" t="s">
        <v>67</v>
      </c>
      <c r="E315" s="42">
        <v>2140</v>
      </c>
      <c r="F315" s="5"/>
      <c r="G315" s="5">
        <v>112</v>
      </c>
      <c r="H315" s="266">
        <f t="shared" si="39"/>
        <v>112</v>
      </c>
      <c r="I315" s="64">
        <f t="shared" si="32"/>
        <v>0</v>
      </c>
      <c r="J315" s="8">
        <f t="shared" si="33"/>
        <v>0</v>
      </c>
      <c r="K315" s="262">
        <f t="shared" si="34"/>
        <v>0</v>
      </c>
      <c r="L315" s="318">
        <f t="shared" si="35"/>
        <v>0</v>
      </c>
      <c r="M315" s="8">
        <f t="shared" si="36"/>
        <v>0</v>
      </c>
      <c r="N315" s="187"/>
      <c r="O315" s="8">
        <f t="shared" si="38"/>
        <v>0</v>
      </c>
      <c r="P315" s="14"/>
      <c r="Q315" s="14"/>
      <c r="R315" s="290"/>
      <c r="S315" s="14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155"/>
      <c r="BB315" s="5"/>
      <c r="BC315" s="5"/>
      <c r="BD315" s="5"/>
      <c r="BE315" s="5"/>
      <c r="BF315" s="5"/>
      <c r="BG315" s="5"/>
      <c r="BH315" s="5"/>
      <c r="BI315" s="5"/>
      <c r="BJ315" s="155"/>
      <c r="BK315" s="5"/>
      <c r="BL315" s="5"/>
      <c r="BM315" s="5"/>
      <c r="BN315" s="5"/>
      <c r="BO315" s="5"/>
      <c r="BP315" s="155"/>
      <c r="BQ315" s="5"/>
      <c r="BR315" s="5"/>
      <c r="BS315" s="5"/>
      <c r="BT315" s="5"/>
      <c r="BU315" s="5"/>
      <c r="BV315" s="5"/>
      <c r="BW315" s="5"/>
      <c r="BX315" s="5"/>
      <c r="BY315" s="155"/>
      <c r="BZ315" s="5"/>
      <c r="CA315" s="5"/>
      <c r="CB315" s="155"/>
      <c r="CC315" s="5"/>
      <c r="CD315" s="5"/>
      <c r="CE315" s="15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155"/>
      <c r="CR315" s="5"/>
      <c r="CS315" s="5"/>
      <c r="CT315" s="155"/>
      <c r="CU315" s="5"/>
      <c r="CV315" s="5"/>
      <c r="CW315" s="155"/>
      <c r="CX315" s="5"/>
      <c r="CY315" s="5"/>
      <c r="CZ315" s="155"/>
      <c r="DA315" s="5"/>
      <c r="DB315" s="5"/>
      <c r="DC315" s="5"/>
      <c r="DD315" s="5"/>
      <c r="DE315" s="5"/>
      <c r="DF315" s="5"/>
      <c r="DG315" s="5"/>
      <c r="DH315" s="5"/>
      <c r="DI315" s="155"/>
      <c r="DJ315" s="5"/>
      <c r="DK315" s="5"/>
      <c r="DL315" s="155"/>
      <c r="DM315" s="5"/>
      <c r="DN315" s="5"/>
      <c r="DO315" s="155"/>
      <c r="DP315" s="5"/>
      <c r="DQ315" s="5"/>
      <c r="DR315" s="5"/>
      <c r="DS315" s="5"/>
      <c r="DT315" s="5"/>
      <c r="DU315" s="155"/>
      <c r="DV315" s="5"/>
      <c r="DW315" s="5"/>
      <c r="DX315" s="5"/>
      <c r="DY315" s="5"/>
      <c r="DZ315" s="5"/>
      <c r="EA315" s="5"/>
      <c r="EB315" s="10"/>
      <c r="EC315" s="5"/>
      <c r="ED315" s="155"/>
      <c r="EE315" s="5"/>
      <c r="EF315" s="5"/>
      <c r="EG315" s="15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155"/>
      <c r="EW315" s="5"/>
      <c r="EX315" s="5"/>
      <c r="EY315" s="5"/>
      <c r="EZ315" s="5"/>
      <c r="FA315" s="5"/>
      <c r="FB315" s="155"/>
      <c r="FC315" s="5"/>
      <c r="FD315" s="5"/>
      <c r="FE315" s="5"/>
      <c r="FF315" s="5"/>
      <c r="FG315" s="5"/>
      <c r="FH315" s="155"/>
      <c r="FI315" s="5"/>
      <c r="FJ315" s="5"/>
      <c r="FK315" s="155"/>
      <c r="FL315" s="5"/>
      <c r="FM315" s="5"/>
      <c r="FN315" s="155"/>
      <c r="FO315" s="5"/>
      <c r="FP315" s="5"/>
      <c r="FQ315" s="155"/>
      <c r="FR315" s="5"/>
      <c r="FS315" s="5"/>
      <c r="FT315" s="155"/>
      <c r="FU315" s="5"/>
      <c r="FV315" s="5"/>
      <c r="FW315" s="5"/>
      <c r="FX315" s="5"/>
      <c r="FY315" s="5"/>
      <c r="FZ315" s="5"/>
      <c r="GA315" s="45"/>
      <c r="GB315" s="5"/>
    </row>
    <row r="316" spans="1:184" ht="21">
      <c r="A316" s="15">
        <v>282</v>
      </c>
      <c r="B316" s="206" t="s">
        <v>533</v>
      </c>
      <c r="C316" s="57" t="s">
        <v>534</v>
      </c>
      <c r="D316" s="301" t="s">
        <v>85</v>
      </c>
      <c r="E316" s="42">
        <v>13482</v>
      </c>
      <c r="F316" s="5">
        <v>2</v>
      </c>
      <c r="G316" s="5"/>
      <c r="H316" s="266">
        <f t="shared" si="39"/>
        <v>2</v>
      </c>
      <c r="I316" s="64">
        <f t="shared" si="32"/>
        <v>0</v>
      </c>
      <c r="J316" s="8">
        <f t="shared" si="33"/>
        <v>0</v>
      </c>
      <c r="K316" s="262">
        <f t="shared" si="34"/>
        <v>0</v>
      </c>
      <c r="L316" s="318">
        <f t="shared" si="35"/>
        <v>4</v>
      </c>
      <c r="M316" s="8">
        <f t="shared" si="36"/>
        <v>5.2</v>
      </c>
      <c r="N316" s="187">
        <f t="shared" si="37"/>
        <v>2</v>
      </c>
      <c r="O316" s="8">
        <f t="shared" si="38"/>
        <v>26964</v>
      </c>
      <c r="P316" s="14"/>
      <c r="Q316" s="14"/>
      <c r="R316" s="290">
        <v>2</v>
      </c>
      <c r="S316" s="14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155"/>
      <c r="BB316" s="5"/>
      <c r="BC316" s="5"/>
      <c r="BD316" s="5"/>
      <c r="BE316" s="5"/>
      <c r="BF316" s="5"/>
      <c r="BG316" s="5"/>
      <c r="BH316" s="5"/>
      <c r="BI316" s="5"/>
      <c r="BJ316" s="155"/>
      <c r="BK316" s="5"/>
      <c r="BL316" s="5"/>
      <c r="BM316" s="5"/>
      <c r="BN316" s="5"/>
      <c r="BO316" s="5"/>
      <c r="BP316" s="155"/>
      <c r="BQ316" s="5"/>
      <c r="BR316" s="5"/>
      <c r="BS316" s="5"/>
      <c r="BT316" s="5"/>
      <c r="BU316" s="5"/>
      <c r="BV316" s="5"/>
      <c r="BW316" s="5"/>
      <c r="BX316" s="5"/>
      <c r="BY316" s="155"/>
      <c r="BZ316" s="5"/>
      <c r="CA316" s="5"/>
      <c r="CB316" s="155"/>
      <c r="CC316" s="5"/>
      <c r="CD316" s="5"/>
      <c r="CE316" s="15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155"/>
      <c r="CR316" s="5"/>
      <c r="CS316" s="5"/>
      <c r="CT316" s="155"/>
      <c r="CU316" s="5"/>
      <c r="CV316" s="5"/>
      <c r="CW316" s="155"/>
      <c r="CX316" s="5">
        <v>1</v>
      </c>
      <c r="CY316" s="5"/>
      <c r="CZ316" s="155"/>
      <c r="DA316" s="5"/>
      <c r="DB316" s="5"/>
      <c r="DC316" s="5"/>
      <c r="DD316" s="5"/>
      <c r="DE316" s="5"/>
      <c r="DF316" s="5"/>
      <c r="DG316" s="5"/>
      <c r="DH316" s="5"/>
      <c r="DI316" s="155"/>
      <c r="DJ316" s="5"/>
      <c r="DK316" s="5"/>
      <c r="DL316" s="155"/>
      <c r="DM316" s="5"/>
      <c r="DN316" s="5"/>
      <c r="DO316" s="155"/>
      <c r="DP316" s="5"/>
      <c r="DQ316" s="5"/>
      <c r="DR316" s="5"/>
      <c r="DS316" s="5"/>
      <c r="DT316" s="5"/>
      <c r="DU316" s="155"/>
      <c r="DV316" s="5">
        <v>1</v>
      </c>
      <c r="DW316" s="5"/>
      <c r="DX316" s="5"/>
      <c r="DY316" s="5"/>
      <c r="DZ316" s="5"/>
      <c r="EA316" s="5"/>
      <c r="EB316" s="10"/>
      <c r="EC316" s="5"/>
      <c r="ED316" s="155"/>
      <c r="EE316" s="5"/>
      <c r="EF316" s="5"/>
      <c r="EG316" s="15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155"/>
      <c r="EW316" s="5"/>
      <c r="EX316" s="5"/>
      <c r="EY316" s="5"/>
      <c r="EZ316" s="5"/>
      <c r="FA316" s="5"/>
      <c r="FB316" s="155"/>
      <c r="FC316" s="5"/>
      <c r="FD316" s="5"/>
      <c r="FE316" s="5"/>
      <c r="FF316" s="5"/>
      <c r="FG316" s="5"/>
      <c r="FH316" s="155"/>
      <c r="FI316" s="5"/>
      <c r="FJ316" s="5"/>
      <c r="FK316" s="155"/>
      <c r="FL316" s="5"/>
      <c r="FM316" s="5"/>
      <c r="FN316" s="155"/>
      <c r="FO316" s="5"/>
      <c r="FP316" s="5"/>
      <c r="FQ316" s="155"/>
      <c r="FR316" s="5"/>
      <c r="FS316" s="5"/>
      <c r="FT316" s="155"/>
      <c r="FU316" s="5"/>
      <c r="FV316" s="5"/>
      <c r="FW316" s="5"/>
      <c r="FX316" s="5"/>
      <c r="FY316" s="5"/>
      <c r="FZ316" s="5"/>
      <c r="GA316" s="45"/>
      <c r="GB316" s="155" t="s">
        <v>1975</v>
      </c>
    </row>
    <row r="317" spans="1:184" ht="21">
      <c r="A317" s="15">
        <v>283</v>
      </c>
      <c r="B317" s="206" t="s">
        <v>535</v>
      </c>
      <c r="C317" s="57" t="s">
        <v>536</v>
      </c>
      <c r="D317" s="301" t="s">
        <v>143</v>
      </c>
      <c r="E317" s="42">
        <v>35</v>
      </c>
      <c r="F317" s="5">
        <v>3000</v>
      </c>
      <c r="G317" s="5"/>
      <c r="H317" s="266">
        <f t="shared" si="39"/>
        <v>3000</v>
      </c>
      <c r="I317" s="64">
        <f t="shared" si="32"/>
        <v>0</v>
      </c>
      <c r="J317" s="8">
        <f t="shared" si="33"/>
        <v>0</v>
      </c>
      <c r="K317" s="262">
        <f t="shared" si="34"/>
        <v>0</v>
      </c>
      <c r="L317" s="318">
        <f t="shared" si="35"/>
        <v>2000</v>
      </c>
      <c r="M317" s="8">
        <f t="shared" si="36"/>
        <v>2600</v>
      </c>
      <c r="N317" s="187"/>
      <c r="O317" s="8">
        <f t="shared" si="38"/>
        <v>0</v>
      </c>
      <c r="P317" s="14"/>
      <c r="Q317" s="14"/>
      <c r="R317" s="290"/>
      <c r="S317" s="14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155"/>
      <c r="BB317" s="5"/>
      <c r="BC317" s="5"/>
      <c r="BD317" s="5"/>
      <c r="BE317" s="5"/>
      <c r="BF317" s="5"/>
      <c r="BG317" s="5"/>
      <c r="BH317" s="5"/>
      <c r="BI317" s="5"/>
      <c r="BJ317" s="155"/>
      <c r="BK317" s="5"/>
      <c r="BL317" s="5"/>
      <c r="BM317" s="5"/>
      <c r="BN317" s="5"/>
      <c r="BO317" s="5"/>
      <c r="BP317" s="155"/>
      <c r="BQ317" s="5"/>
      <c r="BR317" s="5"/>
      <c r="BS317" s="5"/>
      <c r="BT317" s="5"/>
      <c r="BU317" s="5"/>
      <c r="BV317" s="5"/>
      <c r="BW317" s="5"/>
      <c r="BX317" s="5"/>
      <c r="BY317" s="155"/>
      <c r="BZ317" s="5"/>
      <c r="CA317" s="5"/>
      <c r="CB317" s="155"/>
      <c r="CC317" s="5"/>
      <c r="CD317" s="5"/>
      <c r="CE317" s="15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155"/>
      <c r="CR317" s="5"/>
      <c r="CS317" s="5"/>
      <c r="CT317" s="155"/>
      <c r="CU317" s="5"/>
      <c r="CV317" s="5"/>
      <c r="CW317" s="155"/>
      <c r="CX317" s="5"/>
      <c r="CY317" s="5"/>
      <c r="CZ317" s="155"/>
      <c r="DA317" s="5"/>
      <c r="DB317" s="5"/>
      <c r="DC317" s="5"/>
      <c r="DD317" s="5"/>
      <c r="DE317" s="5"/>
      <c r="DF317" s="5"/>
      <c r="DG317" s="5"/>
      <c r="DH317" s="5"/>
      <c r="DI317" s="155"/>
      <c r="DJ317" s="5"/>
      <c r="DK317" s="5"/>
      <c r="DL317" s="155"/>
      <c r="DM317" s="5"/>
      <c r="DN317" s="5"/>
      <c r="DO317" s="155"/>
      <c r="DP317" s="5"/>
      <c r="DQ317" s="5"/>
      <c r="DR317" s="5"/>
      <c r="DS317" s="5"/>
      <c r="DT317" s="5"/>
      <c r="DU317" s="155"/>
      <c r="DV317" s="5"/>
      <c r="DW317" s="5"/>
      <c r="DX317" s="5"/>
      <c r="DY317" s="5"/>
      <c r="DZ317" s="5"/>
      <c r="EA317" s="5"/>
      <c r="EB317" s="10"/>
      <c r="EC317" s="5"/>
      <c r="ED317" s="155"/>
      <c r="EE317" s="5"/>
      <c r="EF317" s="5"/>
      <c r="EG317" s="15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155"/>
      <c r="EW317" s="5"/>
      <c r="EX317" s="5"/>
      <c r="EY317" s="5"/>
      <c r="EZ317" s="5"/>
      <c r="FA317" s="5"/>
      <c r="FB317" s="155"/>
      <c r="FC317" s="5"/>
      <c r="FD317" s="5"/>
      <c r="FE317" s="5"/>
      <c r="FF317" s="5"/>
      <c r="FG317" s="5"/>
      <c r="FH317" s="155"/>
      <c r="FI317" s="5"/>
      <c r="FJ317" s="5"/>
      <c r="FK317" s="155"/>
      <c r="FL317" s="5"/>
      <c r="FM317" s="5"/>
      <c r="FN317" s="155"/>
      <c r="FO317" s="5">
        <v>2000</v>
      </c>
      <c r="FP317" s="5"/>
      <c r="FQ317" s="155"/>
      <c r="FR317" s="5"/>
      <c r="FS317" s="5"/>
      <c r="FT317" s="155"/>
      <c r="FU317" s="5"/>
      <c r="FV317" s="5"/>
      <c r="FW317" s="5"/>
      <c r="FX317" s="5"/>
      <c r="FY317" s="5"/>
      <c r="FZ317" s="5"/>
      <c r="GA317" s="45"/>
      <c r="GB317" s="5"/>
    </row>
    <row r="318" spans="1:184" ht="21">
      <c r="A318" s="15"/>
      <c r="B318" s="206"/>
      <c r="C318" s="85" t="s">
        <v>2041</v>
      </c>
      <c r="D318" s="301"/>
      <c r="E318" s="42"/>
      <c r="F318" s="5"/>
      <c r="G318" s="5"/>
      <c r="H318" s="266"/>
      <c r="I318" s="64">
        <f t="shared" si="32"/>
        <v>0</v>
      </c>
      <c r="J318" s="8">
        <f t="shared" si="33"/>
        <v>0</v>
      </c>
      <c r="K318" s="262">
        <f t="shared" si="34"/>
        <v>0</v>
      </c>
      <c r="L318" s="318">
        <f t="shared" si="35"/>
        <v>0</v>
      </c>
      <c r="M318" s="8">
        <f t="shared" si="36"/>
        <v>0</v>
      </c>
      <c r="N318" s="187">
        <f t="shared" si="37"/>
        <v>0</v>
      </c>
      <c r="O318" s="8">
        <f t="shared" si="38"/>
        <v>0</v>
      </c>
      <c r="P318" s="14"/>
      <c r="Q318" s="14"/>
      <c r="R318" s="290"/>
      <c r="S318" s="14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155"/>
      <c r="BB318" s="5"/>
      <c r="BC318" s="5"/>
      <c r="BD318" s="5"/>
      <c r="BE318" s="5"/>
      <c r="BF318" s="5"/>
      <c r="BG318" s="5"/>
      <c r="BH318" s="5"/>
      <c r="BI318" s="5"/>
      <c r="BJ318" s="155"/>
      <c r="BK318" s="5"/>
      <c r="BL318" s="5"/>
      <c r="BM318" s="5"/>
      <c r="BN318" s="5"/>
      <c r="BO318" s="5"/>
      <c r="BP318" s="155"/>
      <c r="BQ318" s="5"/>
      <c r="BR318" s="5"/>
      <c r="BS318" s="5"/>
      <c r="BT318" s="5"/>
      <c r="BU318" s="5"/>
      <c r="BV318" s="5"/>
      <c r="BW318" s="5"/>
      <c r="BX318" s="5"/>
      <c r="BY318" s="155"/>
      <c r="BZ318" s="5"/>
      <c r="CA318" s="5"/>
      <c r="CB318" s="155"/>
      <c r="CC318" s="5"/>
      <c r="CD318" s="5"/>
      <c r="CE318" s="15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155"/>
      <c r="CR318" s="5"/>
      <c r="CS318" s="5"/>
      <c r="CT318" s="155"/>
      <c r="CU318" s="5"/>
      <c r="CV318" s="5"/>
      <c r="CW318" s="155"/>
      <c r="CX318" s="5"/>
      <c r="CY318" s="5"/>
      <c r="CZ318" s="155"/>
      <c r="DA318" s="5"/>
      <c r="DB318" s="5"/>
      <c r="DC318" s="5"/>
      <c r="DD318" s="5"/>
      <c r="DE318" s="5"/>
      <c r="DF318" s="5"/>
      <c r="DG318" s="5"/>
      <c r="DH318" s="5"/>
      <c r="DI318" s="155"/>
      <c r="DJ318" s="5"/>
      <c r="DK318" s="5"/>
      <c r="DL318" s="155"/>
      <c r="DM318" s="5"/>
      <c r="DN318" s="5"/>
      <c r="DO318" s="155"/>
      <c r="DP318" s="5"/>
      <c r="DQ318" s="5"/>
      <c r="DR318" s="5"/>
      <c r="DS318" s="5"/>
      <c r="DT318" s="5"/>
      <c r="DU318" s="155"/>
      <c r="DV318" s="5"/>
      <c r="DW318" s="5"/>
      <c r="DX318" s="5"/>
      <c r="DY318" s="5"/>
      <c r="DZ318" s="5"/>
      <c r="EA318" s="5"/>
      <c r="EB318" s="10"/>
      <c r="EC318" s="5"/>
      <c r="ED318" s="155"/>
      <c r="EE318" s="5"/>
      <c r="EF318" s="5"/>
      <c r="EG318" s="15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155"/>
      <c r="EW318" s="5"/>
      <c r="EX318" s="5"/>
      <c r="EY318" s="5"/>
      <c r="EZ318" s="5"/>
      <c r="FA318" s="5"/>
      <c r="FB318" s="155"/>
      <c r="FC318" s="5"/>
      <c r="FD318" s="5"/>
      <c r="FE318" s="5"/>
      <c r="FF318" s="5"/>
      <c r="FG318" s="5"/>
      <c r="FH318" s="155"/>
      <c r="FI318" s="5"/>
      <c r="FJ318" s="5"/>
      <c r="FK318" s="155"/>
      <c r="FL318" s="5"/>
      <c r="FM318" s="5"/>
      <c r="FN318" s="155"/>
      <c r="FO318" s="5"/>
      <c r="FP318" s="5"/>
      <c r="FQ318" s="155"/>
      <c r="FR318" s="5"/>
      <c r="FS318" s="5"/>
      <c r="FT318" s="155"/>
      <c r="FU318" s="5"/>
      <c r="FV318" s="5"/>
      <c r="FW318" s="5"/>
      <c r="FX318" s="5"/>
      <c r="FY318" s="5"/>
      <c r="FZ318" s="5"/>
      <c r="GA318" s="45"/>
      <c r="GB318" s="5"/>
    </row>
    <row r="319" spans="1:184" ht="21">
      <c r="A319" s="15">
        <v>284</v>
      </c>
      <c r="B319" s="206" t="s">
        <v>537</v>
      </c>
      <c r="C319" s="57" t="s">
        <v>538</v>
      </c>
      <c r="D319" s="301" t="s">
        <v>85</v>
      </c>
      <c r="E319" s="42">
        <v>8025</v>
      </c>
      <c r="F319" s="5">
        <v>7.5</v>
      </c>
      <c r="G319" s="5"/>
      <c r="H319" s="266">
        <f t="shared" si="39"/>
        <v>7.5</v>
      </c>
      <c r="I319" s="64">
        <f t="shared" si="32"/>
        <v>0</v>
      </c>
      <c r="J319" s="8">
        <f t="shared" si="33"/>
        <v>0</v>
      </c>
      <c r="K319" s="262">
        <f t="shared" si="34"/>
        <v>0</v>
      </c>
      <c r="L319" s="318">
        <f t="shared" si="35"/>
        <v>12</v>
      </c>
      <c r="M319" s="8">
        <f t="shared" si="36"/>
        <v>15.600000000000001</v>
      </c>
      <c r="N319" s="187">
        <f t="shared" si="37"/>
        <v>4.5</v>
      </c>
      <c r="O319" s="8">
        <f t="shared" si="38"/>
        <v>36112.5</v>
      </c>
      <c r="P319" s="14"/>
      <c r="Q319" s="14"/>
      <c r="R319" s="290"/>
      <c r="S319" s="14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155"/>
      <c r="BB319" s="5"/>
      <c r="BC319" s="5"/>
      <c r="BD319" s="5"/>
      <c r="BE319" s="5"/>
      <c r="BF319" s="5"/>
      <c r="BG319" s="5"/>
      <c r="BH319" s="5"/>
      <c r="BI319" s="5"/>
      <c r="BJ319" s="155"/>
      <c r="BK319" s="5"/>
      <c r="BL319" s="5"/>
      <c r="BM319" s="5"/>
      <c r="BN319" s="5"/>
      <c r="BO319" s="5"/>
      <c r="BP319" s="155"/>
      <c r="BQ319" s="5"/>
      <c r="BR319" s="5"/>
      <c r="BS319" s="5"/>
      <c r="BT319" s="5"/>
      <c r="BU319" s="5"/>
      <c r="BV319" s="5"/>
      <c r="BW319" s="5"/>
      <c r="BX319" s="5"/>
      <c r="BY319" s="155"/>
      <c r="BZ319" s="5"/>
      <c r="CA319" s="5"/>
      <c r="CB319" s="155"/>
      <c r="CC319" s="5"/>
      <c r="CD319" s="5"/>
      <c r="CE319" s="155"/>
      <c r="CF319" s="5">
        <v>7</v>
      </c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155"/>
      <c r="CR319" s="5"/>
      <c r="CS319" s="5"/>
      <c r="CT319" s="155"/>
      <c r="CU319" s="5"/>
      <c r="CV319" s="5"/>
      <c r="CW319" s="155"/>
      <c r="CX319" s="5">
        <v>5</v>
      </c>
      <c r="CY319" s="5"/>
      <c r="CZ319" s="155"/>
      <c r="DA319" s="5"/>
      <c r="DB319" s="5"/>
      <c r="DC319" s="5"/>
      <c r="DD319" s="5"/>
      <c r="DE319" s="5"/>
      <c r="DF319" s="5"/>
      <c r="DG319" s="5"/>
      <c r="DH319" s="5"/>
      <c r="DI319" s="155"/>
      <c r="DJ319" s="5"/>
      <c r="DK319" s="5"/>
      <c r="DL319" s="155"/>
      <c r="DM319" s="5"/>
      <c r="DN319" s="5"/>
      <c r="DO319" s="155"/>
      <c r="DP319" s="5"/>
      <c r="DQ319" s="5"/>
      <c r="DR319" s="5"/>
      <c r="DS319" s="5"/>
      <c r="DT319" s="5"/>
      <c r="DU319" s="155"/>
      <c r="DV319" s="5"/>
      <c r="DW319" s="5"/>
      <c r="DX319" s="5"/>
      <c r="DY319" s="5"/>
      <c r="DZ319" s="5"/>
      <c r="EA319" s="5"/>
      <c r="EB319" s="10"/>
      <c r="EC319" s="5"/>
      <c r="ED319" s="155"/>
      <c r="EE319" s="5"/>
      <c r="EF319" s="5"/>
      <c r="EG319" s="15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155"/>
      <c r="EW319" s="5"/>
      <c r="EX319" s="5"/>
      <c r="EY319" s="5"/>
      <c r="EZ319" s="5"/>
      <c r="FA319" s="5"/>
      <c r="FB319" s="155"/>
      <c r="FC319" s="5"/>
      <c r="FD319" s="5"/>
      <c r="FE319" s="5"/>
      <c r="FF319" s="5"/>
      <c r="FG319" s="5"/>
      <c r="FH319" s="155"/>
      <c r="FI319" s="5"/>
      <c r="FJ319" s="5"/>
      <c r="FK319" s="155"/>
      <c r="FL319" s="5"/>
      <c r="FM319" s="5"/>
      <c r="FN319" s="155"/>
      <c r="FO319" s="5"/>
      <c r="FP319" s="5"/>
      <c r="FQ319" s="155"/>
      <c r="FR319" s="5"/>
      <c r="FS319" s="5"/>
      <c r="FT319" s="155"/>
      <c r="FU319" s="5"/>
      <c r="FV319" s="5"/>
      <c r="FW319" s="5"/>
      <c r="FX319" s="5"/>
      <c r="FY319" s="5"/>
      <c r="FZ319" s="5"/>
      <c r="GA319" s="45"/>
      <c r="GB319" s="155" t="s">
        <v>1974</v>
      </c>
    </row>
    <row r="320" spans="1:184" ht="21">
      <c r="A320" s="15">
        <v>285</v>
      </c>
      <c r="B320" s="206" t="s">
        <v>539</v>
      </c>
      <c r="C320" s="57" t="s">
        <v>540</v>
      </c>
      <c r="D320" s="301" t="s">
        <v>85</v>
      </c>
      <c r="E320" s="42">
        <v>3638</v>
      </c>
      <c r="F320" s="5">
        <v>5</v>
      </c>
      <c r="G320" s="5"/>
      <c r="H320" s="266">
        <f t="shared" si="39"/>
        <v>5</v>
      </c>
      <c r="I320" s="64">
        <f t="shared" si="32"/>
        <v>0</v>
      </c>
      <c r="J320" s="8">
        <f t="shared" si="33"/>
        <v>2.9</v>
      </c>
      <c r="K320" s="262">
        <f t="shared" si="34"/>
        <v>2.9</v>
      </c>
      <c r="L320" s="318">
        <f t="shared" si="35"/>
        <v>17</v>
      </c>
      <c r="M320" s="8">
        <f t="shared" si="36"/>
        <v>22.1</v>
      </c>
      <c r="N320" s="187">
        <f t="shared" si="37"/>
        <v>9.1</v>
      </c>
      <c r="O320" s="8">
        <f t="shared" si="38"/>
        <v>33105.799999999996</v>
      </c>
      <c r="P320" s="14"/>
      <c r="Q320" s="14"/>
      <c r="R320" s="290"/>
      <c r="S320" s="14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155"/>
      <c r="BB320" s="5"/>
      <c r="BC320" s="5"/>
      <c r="BD320" s="5"/>
      <c r="BE320" s="5"/>
      <c r="BF320" s="5"/>
      <c r="BG320" s="5"/>
      <c r="BH320" s="5"/>
      <c r="BI320" s="5"/>
      <c r="BJ320" s="155"/>
      <c r="BK320" s="5"/>
      <c r="BL320" s="5"/>
      <c r="BM320" s="5"/>
      <c r="BN320" s="5"/>
      <c r="BO320" s="5"/>
      <c r="BP320" s="155"/>
      <c r="BQ320" s="5"/>
      <c r="BR320" s="5"/>
      <c r="BS320" s="5"/>
      <c r="BT320" s="5"/>
      <c r="BU320" s="5"/>
      <c r="BV320" s="5"/>
      <c r="BW320" s="5"/>
      <c r="BX320" s="5"/>
      <c r="BY320" s="155"/>
      <c r="BZ320" s="5"/>
      <c r="CA320" s="5"/>
      <c r="CB320" s="155"/>
      <c r="CC320" s="5"/>
      <c r="CD320" s="5"/>
      <c r="CE320" s="155">
        <v>1</v>
      </c>
      <c r="CF320" s="5">
        <v>10</v>
      </c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155"/>
      <c r="CR320" s="5"/>
      <c r="CS320" s="5"/>
      <c r="CT320" s="155"/>
      <c r="CU320" s="5"/>
      <c r="CV320" s="5"/>
      <c r="CW320" s="155">
        <v>1.9</v>
      </c>
      <c r="CX320" s="5">
        <v>7</v>
      </c>
      <c r="CY320" s="5"/>
      <c r="CZ320" s="155"/>
      <c r="DA320" s="5"/>
      <c r="DB320" s="5"/>
      <c r="DC320" s="5"/>
      <c r="DD320" s="5"/>
      <c r="DE320" s="5"/>
      <c r="DF320" s="5"/>
      <c r="DG320" s="5"/>
      <c r="DH320" s="5"/>
      <c r="DI320" s="155"/>
      <c r="DJ320" s="5"/>
      <c r="DK320" s="5"/>
      <c r="DL320" s="155"/>
      <c r="DM320" s="5"/>
      <c r="DN320" s="5"/>
      <c r="DO320" s="155"/>
      <c r="DP320" s="5"/>
      <c r="DQ320" s="5"/>
      <c r="DR320" s="5"/>
      <c r="DS320" s="5"/>
      <c r="DT320" s="5"/>
      <c r="DU320" s="155"/>
      <c r="DV320" s="5"/>
      <c r="DW320" s="5"/>
      <c r="DX320" s="5"/>
      <c r="DY320" s="5"/>
      <c r="DZ320" s="5"/>
      <c r="EA320" s="5"/>
      <c r="EB320" s="10"/>
      <c r="EC320" s="5"/>
      <c r="ED320" s="155"/>
      <c r="EE320" s="5"/>
      <c r="EF320" s="5"/>
      <c r="EG320" s="15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155"/>
      <c r="EW320" s="5"/>
      <c r="EX320" s="5"/>
      <c r="EY320" s="5"/>
      <c r="EZ320" s="5"/>
      <c r="FA320" s="5"/>
      <c r="FB320" s="155"/>
      <c r="FC320" s="5"/>
      <c r="FD320" s="5"/>
      <c r="FE320" s="5"/>
      <c r="FF320" s="5"/>
      <c r="FG320" s="5"/>
      <c r="FH320" s="155"/>
      <c r="FI320" s="5"/>
      <c r="FJ320" s="5"/>
      <c r="FK320" s="155"/>
      <c r="FL320" s="5"/>
      <c r="FM320" s="5"/>
      <c r="FN320" s="155"/>
      <c r="FO320" s="5"/>
      <c r="FP320" s="5"/>
      <c r="FQ320" s="155"/>
      <c r="FR320" s="5"/>
      <c r="FS320" s="5"/>
      <c r="FT320" s="155"/>
      <c r="FU320" s="5"/>
      <c r="FV320" s="5"/>
      <c r="FW320" s="5"/>
      <c r="FX320" s="5"/>
      <c r="FY320" s="5"/>
      <c r="FZ320" s="5"/>
      <c r="GA320" s="45"/>
      <c r="GB320" s="155" t="s">
        <v>1973</v>
      </c>
    </row>
    <row r="321" spans="1:184" ht="21">
      <c r="A321" s="15">
        <v>286</v>
      </c>
      <c r="B321" s="206" t="s">
        <v>1841</v>
      </c>
      <c r="C321" s="57" t="s">
        <v>1840</v>
      </c>
      <c r="D321" s="301" t="s">
        <v>75</v>
      </c>
      <c r="E321" s="42">
        <v>8774</v>
      </c>
      <c r="F321" s="5"/>
      <c r="G321" s="5"/>
      <c r="H321" s="266">
        <f t="shared" si="39"/>
        <v>0</v>
      </c>
      <c r="I321" s="64">
        <f t="shared" si="32"/>
        <v>0</v>
      </c>
      <c r="J321" s="8">
        <f t="shared" si="33"/>
        <v>0</v>
      </c>
      <c r="K321" s="262">
        <f t="shared" si="34"/>
        <v>0</v>
      </c>
      <c r="L321" s="318">
        <f t="shared" si="35"/>
        <v>0</v>
      </c>
      <c r="M321" s="8">
        <f t="shared" si="36"/>
        <v>0</v>
      </c>
      <c r="N321" s="187">
        <f t="shared" si="37"/>
        <v>0</v>
      </c>
      <c r="O321" s="8">
        <f t="shared" si="38"/>
        <v>0</v>
      </c>
      <c r="P321" s="14"/>
      <c r="Q321" s="14"/>
      <c r="R321" s="290"/>
      <c r="S321" s="14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155"/>
      <c r="BB321" s="5"/>
      <c r="BC321" s="5"/>
      <c r="BD321" s="5"/>
      <c r="BE321" s="5"/>
      <c r="BF321" s="5"/>
      <c r="BG321" s="5"/>
      <c r="BH321" s="5"/>
      <c r="BI321" s="5"/>
      <c r="BJ321" s="155"/>
      <c r="BK321" s="5"/>
      <c r="BL321" s="5"/>
      <c r="BM321" s="5"/>
      <c r="BN321" s="5"/>
      <c r="BO321" s="5"/>
      <c r="BP321" s="155"/>
      <c r="BQ321" s="5"/>
      <c r="BR321" s="5"/>
      <c r="BS321" s="5"/>
      <c r="BT321" s="5"/>
      <c r="BU321" s="5"/>
      <c r="BV321" s="5"/>
      <c r="BW321" s="5"/>
      <c r="BX321" s="5"/>
      <c r="BY321" s="155"/>
      <c r="BZ321" s="5"/>
      <c r="CA321" s="5"/>
      <c r="CB321" s="155"/>
      <c r="CC321" s="5"/>
      <c r="CD321" s="5"/>
      <c r="CE321" s="15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155"/>
      <c r="CR321" s="5"/>
      <c r="CS321" s="5"/>
      <c r="CT321" s="155"/>
      <c r="CU321" s="5"/>
      <c r="CV321" s="5"/>
      <c r="CW321" s="155"/>
      <c r="CX321" s="5"/>
      <c r="CY321" s="5"/>
      <c r="CZ321" s="155"/>
      <c r="DA321" s="5"/>
      <c r="DB321" s="5"/>
      <c r="DC321" s="5"/>
      <c r="DD321" s="5"/>
      <c r="DE321" s="5"/>
      <c r="DF321" s="5"/>
      <c r="DG321" s="5"/>
      <c r="DH321" s="5"/>
      <c r="DI321" s="155"/>
      <c r="DJ321" s="5"/>
      <c r="DK321" s="5"/>
      <c r="DL321" s="155"/>
      <c r="DM321" s="5"/>
      <c r="DN321" s="5"/>
      <c r="DO321" s="155"/>
      <c r="DP321" s="5"/>
      <c r="DQ321" s="5"/>
      <c r="DR321" s="5"/>
      <c r="DS321" s="5"/>
      <c r="DT321" s="5"/>
      <c r="DU321" s="155"/>
      <c r="DV321" s="5"/>
      <c r="DW321" s="5"/>
      <c r="DX321" s="5"/>
      <c r="DY321" s="5"/>
      <c r="DZ321" s="5"/>
      <c r="EA321" s="5"/>
      <c r="EB321" s="10"/>
      <c r="EC321" s="5"/>
      <c r="ED321" s="155"/>
      <c r="EE321" s="5"/>
      <c r="EF321" s="5"/>
      <c r="EG321" s="15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155"/>
      <c r="EW321" s="5"/>
      <c r="EX321" s="5"/>
      <c r="EY321" s="5"/>
      <c r="EZ321" s="5"/>
      <c r="FA321" s="5"/>
      <c r="FB321" s="155"/>
      <c r="FC321" s="5"/>
      <c r="FD321" s="5"/>
      <c r="FE321" s="5"/>
      <c r="FF321" s="5"/>
      <c r="FG321" s="5"/>
      <c r="FH321" s="155"/>
      <c r="FI321" s="5"/>
      <c r="FJ321" s="5"/>
      <c r="FK321" s="155"/>
      <c r="FL321" s="5"/>
      <c r="FM321" s="5"/>
      <c r="FN321" s="155"/>
      <c r="FO321" s="5"/>
      <c r="FP321" s="5"/>
      <c r="FQ321" s="155"/>
      <c r="FR321" s="5"/>
      <c r="FS321" s="5"/>
      <c r="FT321" s="155"/>
      <c r="FU321" s="5"/>
      <c r="FV321" s="5"/>
      <c r="FW321" s="5"/>
      <c r="FX321" s="5"/>
      <c r="FY321" s="5"/>
      <c r="FZ321" s="5"/>
      <c r="GA321" s="45"/>
      <c r="GB321" s="5"/>
    </row>
    <row r="322" spans="1:184" ht="21">
      <c r="A322" s="230"/>
      <c r="B322" s="231"/>
      <c r="C322" s="232" t="s">
        <v>1873</v>
      </c>
      <c r="D322" s="233"/>
      <c r="E322" s="234"/>
      <c r="F322" s="5"/>
      <c r="G322" s="5"/>
      <c r="H322" s="268"/>
      <c r="I322" s="64">
        <f t="shared" si="32"/>
        <v>0</v>
      </c>
      <c r="J322" s="8">
        <f t="shared" si="33"/>
        <v>0</v>
      </c>
      <c r="K322" s="262">
        <f t="shared" si="34"/>
        <v>0</v>
      </c>
      <c r="L322" s="318">
        <f t="shared" si="35"/>
        <v>0</v>
      </c>
      <c r="M322" s="8">
        <f t="shared" si="36"/>
        <v>0</v>
      </c>
      <c r="N322" s="187">
        <f t="shared" si="37"/>
        <v>0</v>
      </c>
      <c r="O322" s="8">
        <f t="shared" si="38"/>
        <v>0</v>
      </c>
      <c r="P322" s="14"/>
      <c r="Q322" s="14"/>
      <c r="R322" s="290"/>
      <c r="S322" s="14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155"/>
      <c r="BB322" s="5"/>
      <c r="BC322" s="5"/>
      <c r="BD322" s="5"/>
      <c r="BE322" s="5"/>
      <c r="BF322" s="5"/>
      <c r="BG322" s="5"/>
      <c r="BH322" s="5"/>
      <c r="BI322" s="5"/>
      <c r="BJ322" s="155"/>
      <c r="BK322" s="5"/>
      <c r="BL322" s="5"/>
      <c r="BM322" s="5"/>
      <c r="BN322" s="5"/>
      <c r="BO322" s="5"/>
      <c r="BP322" s="155"/>
      <c r="BQ322" s="5"/>
      <c r="BR322" s="5"/>
      <c r="BS322" s="5"/>
      <c r="BT322" s="5"/>
      <c r="BU322" s="5"/>
      <c r="BV322" s="5"/>
      <c r="BW322" s="5"/>
      <c r="BX322" s="5"/>
      <c r="BY322" s="155"/>
      <c r="BZ322" s="5"/>
      <c r="CA322" s="5"/>
      <c r="CB322" s="155"/>
      <c r="CC322" s="5"/>
      <c r="CD322" s="5"/>
      <c r="CE322" s="15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155"/>
      <c r="CR322" s="5"/>
      <c r="CS322" s="5"/>
      <c r="CT322" s="155"/>
      <c r="CU322" s="5"/>
      <c r="CV322" s="5"/>
      <c r="CW322" s="155"/>
      <c r="CX322" s="5"/>
      <c r="CY322" s="5"/>
      <c r="CZ322" s="155"/>
      <c r="DA322" s="5"/>
      <c r="DB322" s="5"/>
      <c r="DC322" s="5"/>
      <c r="DD322" s="5"/>
      <c r="DE322" s="5"/>
      <c r="DF322" s="5"/>
      <c r="DG322" s="5"/>
      <c r="DH322" s="5"/>
      <c r="DI322" s="155"/>
      <c r="DJ322" s="5"/>
      <c r="DK322" s="5"/>
      <c r="DL322" s="155"/>
      <c r="DM322" s="5"/>
      <c r="DN322" s="5"/>
      <c r="DO322" s="155"/>
      <c r="DP322" s="5"/>
      <c r="DQ322" s="5"/>
      <c r="DR322" s="5"/>
      <c r="DS322" s="5"/>
      <c r="DT322" s="5"/>
      <c r="DU322" s="155"/>
      <c r="DV322" s="5"/>
      <c r="DW322" s="5"/>
      <c r="DX322" s="5"/>
      <c r="DY322" s="5"/>
      <c r="DZ322" s="5"/>
      <c r="EA322" s="5"/>
      <c r="EB322" s="10"/>
      <c r="EC322" s="5"/>
      <c r="ED322" s="155"/>
      <c r="EE322" s="5"/>
      <c r="EF322" s="5"/>
      <c r="EG322" s="15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155"/>
      <c r="EW322" s="5"/>
      <c r="EX322" s="5"/>
      <c r="EY322" s="5"/>
      <c r="EZ322" s="5"/>
      <c r="FA322" s="5"/>
      <c r="FB322" s="155"/>
      <c r="FC322" s="5"/>
      <c r="FD322" s="5"/>
      <c r="FE322" s="5"/>
      <c r="FF322" s="5"/>
      <c r="FG322" s="5"/>
      <c r="FH322" s="155"/>
      <c r="FI322" s="5"/>
      <c r="FJ322" s="5"/>
      <c r="FK322" s="155"/>
      <c r="FL322" s="5"/>
      <c r="FM322" s="5"/>
      <c r="FN322" s="155"/>
      <c r="FO322" s="5"/>
      <c r="FP322" s="5"/>
      <c r="FQ322" s="155"/>
      <c r="FR322" s="5"/>
      <c r="FS322" s="5"/>
      <c r="FT322" s="155"/>
      <c r="FU322" s="5"/>
      <c r="FV322" s="5"/>
      <c r="FW322" s="5"/>
      <c r="FX322" s="5"/>
      <c r="FY322" s="5"/>
      <c r="FZ322" s="5"/>
      <c r="GA322" s="5"/>
      <c r="GB322" s="5"/>
    </row>
    <row r="323" spans="1:184" s="316" customFormat="1" ht="21">
      <c r="A323" s="307">
        <v>286</v>
      </c>
      <c r="B323" s="308" t="s">
        <v>1832</v>
      </c>
      <c r="C323" s="309" t="s">
        <v>1831</v>
      </c>
      <c r="D323" s="310" t="s">
        <v>116</v>
      </c>
      <c r="E323" s="311">
        <v>2033</v>
      </c>
      <c r="F323" s="312"/>
      <c r="G323" s="312"/>
      <c r="H323" s="313">
        <f>F323+G323</f>
        <v>0</v>
      </c>
      <c r="I323" s="64">
        <f t="shared" si="32"/>
        <v>0</v>
      </c>
      <c r="J323" s="8">
        <f t="shared" si="33"/>
        <v>0</v>
      </c>
      <c r="K323" s="262">
        <f t="shared" si="34"/>
        <v>0</v>
      </c>
      <c r="L323" s="318">
        <f t="shared" si="35"/>
        <v>141</v>
      </c>
      <c r="M323" s="192">
        <f t="shared" si="36"/>
        <v>183.3</v>
      </c>
      <c r="N323" s="187">
        <f t="shared" si="37"/>
        <v>141</v>
      </c>
      <c r="O323" s="8">
        <f t="shared" si="38"/>
        <v>286653</v>
      </c>
      <c r="P323" s="314"/>
      <c r="Q323" s="282"/>
      <c r="R323" s="282"/>
      <c r="S323" s="282"/>
      <c r="T323" s="282"/>
      <c r="U323" s="282"/>
      <c r="V323" s="282"/>
      <c r="W323" s="282"/>
      <c r="X323" s="282"/>
      <c r="Y323" s="282"/>
      <c r="Z323" s="282"/>
      <c r="AA323" s="282"/>
      <c r="AB323" s="282"/>
      <c r="AC323" s="282"/>
      <c r="AD323" s="282"/>
      <c r="AE323" s="282"/>
      <c r="AF323" s="282"/>
      <c r="AG323" s="282"/>
      <c r="AH323" s="282"/>
      <c r="AI323" s="282"/>
      <c r="AJ323" s="282"/>
      <c r="AK323" s="282"/>
      <c r="AL323" s="282"/>
      <c r="AM323" s="282"/>
      <c r="AN323" s="282"/>
      <c r="AO323" s="282"/>
      <c r="AP323" s="282"/>
      <c r="AQ323" s="282"/>
      <c r="AR323" s="282"/>
      <c r="AS323" s="282"/>
      <c r="AT323" s="282"/>
      <c r="AU323" s="282"/>
      <c r="AV323" s="282"/>
      <c r="AW323" s="282"/>
      <c r="AX323" s="282"/>
      <c r="AY323" s="282"/>
      <c r="AZ323" s="282"/>
      <c r="BA323" s="282"/>
      <c r="BB323" s="282"/>
      <c r="BC323" s="282"/>
      <c r="BD323" s="282"/>
      <c r="BE323" s="282"/>
      <c r="BF323" s="282"/>
      <c r="BG323" s="282"/>
      <c r="BH323" s="282"/>
      <c r="BI323" s="282"/>
      <c r="BJ323" s="282"/>
      <c r="BK323" s="282"/>
      <c r="BL323" s="282"/>
      <c r="BM323" s="282"/>
      <c r="BN323" s="282"/>
      <c r="BO323" s="282"/>
      <c r="BP323" s="282"/>
      <c r="BQ323" s="282"/>
      <c r="BR323" s="282"/>
      <c r="BS323" s="282"/>
      <c r="BT323" s="282"/>
      <c r="BU323" s="282"/>
      <c r="BV323" s="282"/>
      <c r="BW323" s="282">
        <v>6</v>
      </c>
      <c r="BX323" s="282"/>
      <c r="BY323" s="282"/>
      <c r="BZ323" s="282"/>
      <c r="CA323" s="282"/>
      <c r="CB323" s="282"/>
      <c r="CC323" s="282"/>
      <c r="CD323" s="282"/>
      <c r="CE323" s="282"/>
      <c r="CF323" s="282"/>
      <c r="CG323" s="282"/>
      <c r="CH323" s="282"/>
      <c r="CI323" s="282"/>
      <c r="CJ323" s="282"/>
      <c r="CK323" s="282"/>
      <c r="CL323" s="282"/>
      <c r="CM323" s="282"/>
      <c r="CN323" s="282"/>
      <c r="CO323" s="282"/>
      <c r="CP323" s="282"/>
      <c r="CQ323" s="282"/>
      <c r="CR323" s="282"/>
      <c r="CS323" s="282"/>
      <c r="CT323" s="282"/>
      <c r="CU323" s="282"/>
      <c r="CV323" s="282"/>
      <c r="CW323" s="282"/>
      <c r="CX323" s="282">
        <v>90</v>
      </c>
      <c r="CY323" s="282"/>
      <c r="CZ323" s="282"/>
      <c r="DA323" s="282"/>
      <c r="DB323" s="282"/>
      <c r="DC323" s="282"/>
      <c r="DD323" s="282"/>
      <c r="DE323" s="282"/>
      <c r="DF323" s="282"/>
      <c r="DG323" s="282"/>
      <c r="DH323" s="282"/>
      <c r="DI323" s="282"/>
      <c r="DJ323" s="282">
        <v>30</v>
      </c>
      <c r="DK323" s="282"/>
      <c r="DL323" s="282"/>
      <c r="DM323" s="282"/>
      <c r="DN323" s="282"/>
      <c r="DO323" s="282"/>
      <c r="DP323" s="282"/>
      <c r="DQ323" s="282"/>
      <c r="DR323" s="282"/>
      <c r="DS323" s="282"/>
      <c r="DT323" s="282"/>
      <c r="DU323" s="282"/>
      <c r="DV323" s="282"/>
      <c r="DW323" s="282"/>
      <c r="DX323" s="282"/>
      <c r="DY323" s="282"/>
      <c r="DZ323" s="282"/>
      <c r="EA323" s="282"/>
      <c r="EB323" s="282"/>
      <c r="EC323" s="282"/>
      <c r="ED323" s="282"/>
      <c r="EE323" s="282">
        <v>15</v>
      </c>
      <c r="EF323" s="315"/>
      <c r="EG323" s="282"/>
      <c r="EH323" s="282"/>
      <c r="EI323" s="282"/>
      <c r="EJ323" s="282"/>
      <c r="EK323" s="282"/>
      <c r="EL323" s="312"/>
      <c r="EM323" s="282"/>
      <c r="EN323" s="282"/>
      <c r="EO323" s="282"/>
      <c r="EP323" s="282"/>
      <c r="EQ323" s="282"/>
      <c r="ER323" s="282"/>
      <c r="ES323" s="282"/>
      <c r="ET323" s="282"/>
      <c r="EU323" s="282"/>
      <c r="EV323" s="282"/>
      <c r="EW323" s="282"/>
      <c r="EX323" s="282"/>
      <c r="EY323" s="282"/>
      <c r="EZ323" s="282"/>
      <c r="FA323" s="282"/>
      <c r="FB323" s="282"/>
      <c r="FC323" s="282"/>
      <c r="FD323" s="282"/>
      <c r="FE323" s="282"/>
      <c r="FF323" s="282"/>
      <c r="FG323" s="282"/>
      <c r="FH323" s="282"/>
      <c r="FI323" s="282"/>
      <c r="FJ323" s="282"/>
      <c r="FK323" s="282"/>
      <c r="FL323" s="282"/>
      <c r="FM323" s="282"/>
      <c r="FN323" s="282"/>
      <c r="FO323" s="282"/>
      <c r="FP323" s="282"/>
      <c r="FQ323" s="282"/>
      <c r="FR323" s="282"/>
      <c r="FS323" s="282"/>
      <c r="FT323" s="282"/>
      <c r="FU323" s="282"/>
      <c r="FV323" s="282"/>
      <c r="FW323" s="282"/>
      <c r="FX323" s="282"/>
      <c r="FY323" s="282"/>
      <c r="FZ323" s="282"/>
      <c r="GA323" s="282"/>
      <c r="GB323" s="282" t="s">
        <v>1972</v>
      </c>
    </row>
    <row r="324" spans="1:184" s="9" customFormat="1" ht="21">
      <c r="A324" s="303"/>
      <c r="B324" s="304"/>
      <c r="C324" s="305" t="s">
        <v>2058</v>
      </c>
      <c r="D324" s="317" t="s">
        <v>85</v>
      </c>
      <c r="E324" s="306">
        <v>2000</v>
      </c>
      <c r="F324" s="212"/>
      <c r="G324" s="212"/>
      <c r="H324" s="213"/>
      <c r="I324" s="64">
        <f t="shared" si="32"/>
        <v>0</v>
      </c>
      <c r="J324" s="8">
        <f t="shared" si="33"/>
        <v>0</v>
      </c>
      <c r="K324" s="262">
        <f t="shared" si="34"/>
        <v>0</v>
      </c>
      <c r="L324" s="318">
        <f t="shared" si="35"/>
        <v>500</v>
      </c>
      <c r="M324" s="8">
        <f t="shared" si="36"/>
        <v>650</v>
      </c>
      <c r="N324" s="187">
        <f t="shared" si="37"/>
        <v>500</v>
      </c>
      <c r="O324" s="8">
        <f t="shared" si="38"/>
        <v>1000000</v>
      </c>
      <c r="P324" s="227"/>
      <c r="Q324" s="220"/>
      <c r="R324" s="220">
        <v>500</v>
      </c>
      <c r="S324" s="22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214"/>
      <c r="EG324" s="10"/>
      <c r="EH324" s="10"/>
      <c r="EI324" s="10"/>
      <c r="EJ324" s="10"/>
      <c r="EK324" s="10"/>
      <c r="EL324" s="215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</row>
    <row r="325" spans="1:184" s="9" customFormat="1" ht="21">
      <c r="A325" s="223"/>
      <c r="B325" s="228"/>
      <c r="C325" s="224" t="s">
        <v>1845</v>
      </c>
      <c r="D325" s="225"/>
      <c r="E325" s="226"/>
      <c r="F325" s="212"/>
      <c r="G325" s="212"/>
      <c r="H325" s="269"/>
      <c r="I325" s="64">
        <f t="shared" si="32"/>
        <v>0</v>
      </c>
      <c r="J325" s="8">
        <f t="shared" si="33"/>
        <v>0</v>
      </c>
      <c r="K325" s="262">
        <f t="shared" si="34"/>
        <v>0</v>
      </c>
      <c r="L325" s="318">
        <f t="shared" si="35"/>
        <v>0</v>
      </c>
      <c r="M325" s="8">
        <f t="shared" si="36"/>
        <v>0</v>
      </c>
      <c r="N325" s="187">
        <f t="shared" si="37"/>
        <v>0</v>
      </c>
      <c r="O325" s="8">
        <f t="shared" si="38"/>
        <v>0</v>
      </c>
      <c r="P325" s="227"/>
      <c r="Q325" s="220"/>
      <c r="R325" s="290"/>
      <c r="S325" s="22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214"/>
      <c r="EG325" s="10"/>
      <c r="EH325" s="10"/>
      <c r="EI325" s="10"/>
      <c r="EJ325" s="10"/>
      <c r="EK325" s="10"/>
      <c r="EL325" s="215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</row>
    <row r="326" spans="1:184" ht="21">
      <c r="A326" s="15">
        <v>287</v>
      </c>
      <c r="B326" s="204" t="s">
        <v>541</v>
      </c>
      <c r="C326" s="17" t="s">
        <v>542</v>
      </c>
      <c r="D326" s="301" t="s">
        <v>116</v>
      </c>
      <c r="E326" s="42">
        <v>1000</v>
      </c>
      <c r="F326" s="5"/>
      <c r="G326" s="5"/>
      <c r="H326" s="266">
        <f t="shared" si="39"/>
        <v>0</v>
      </c>
      <c r="I326" s="64">
        <f t="shared" si="32"/>
        <v>0</v>
      </c>
      <c r="J326" s="8">
        <f t="shared" si="33"/>
        <v>1</v>
      </c>
      <c r="K326" s="262">
        <f t="shared" si="34"/>
        <v>1</v>
      </c>
      <c r="L326" s="318">
        <f t="shared" si="35"/>
        <v>6</v>
      </c>
      <c r="M326" s="8">
        <f t="shared" si="36"/>
        <v>7.800000000000001</v>
      </c>
      <c r="N326" s="187">
        <f t="shared" si="37"/>
        <v>5</v>
      </c>
      <c r="O326" s="8">
        <f t="shared" si="38"/>
        <v>5000</v>
      </c>
      <c r="P326" s="14"/>
      <c r="Q326" s="14"/>
      <c r="R326" s="290"/>
      <c r="S326" s="14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155"/>
      <c r="BB326" s="5"/>
      <c r="BC326" s="5"/>
      <c r="BD326" s="5"/>
      <c r="BE326" s="5"/>
      <c r="BF326" s="5"/>
      <c r="BG326" s="5"/>
      <c r="BH326" s="5"/>
      <c r="BI326" s="5"/>
      <c r="BJ326" s="155"/>
      <c r="BK326" s="5"/>
      <c r="BL326" s="5"/>
      <c r="BM326" s="5"/>
      <c r="BN326" s="5"/>
      <c r="BO326" s="5"/>
      <c r="BP326" s="155"/>
      <c r="BQ326" s="5"/>
      <c r="BR326" s="5"/>
      <c r="BS326" s="5"/>
      <c r="BT326" s="5"/>
      <c r="BU326" s="5"/>
      <c r="BV326" s="5"/>
      <c r="BW326" s="5"/>
      <c r="BX326" s="5"/>
      <c r="BY326" s="155"/>
      <c r="BZ326" s="5"/>
      <c r="CA326" s="5"/>
      <c r="CB326" s="155"/>
      <c r="CC326" s="5"/>
      <c r="CD326" s="5"/>
      <c r="CE326" s="15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155"/>
      <c r="CR326" s="5"/>
      <c r="CS326" s="5"/>
      <c r="CT326" s="155"/>
      <c r="CU326" s="5"/>
      <c r="CV326" s="5"/>
      <c r="CW326" s="155"/>
      <c r="CX326" s="5"/>
      <c r="CY326" s="5"/>
      <c r="CZ326" s="155"/>
      <c r="DA326" s="5"/>
      <c r="DB326" s="5"/>
      <c r="DC326" s="5"/>
      <c r="DD326" s="5"/>
      <c r="DE326" s="5"/>
      <c r="DF326" s="5"/>
      <c r="DG326" s="5"/>
      <c r="DH326" s="5"/>
      <c r="DI326" s="155"/>
      <c r="DJ326" s="5"/>
      <c r="DK326" s="5"/>
      <c r="DL326" s="155"/>
      <c r="DM326" s="5"/>
      <c r="DN326" s="5"/>
      <c r="DO326" s="155"/>
      <c r="DP326" s="5"/>
      <c r="DQ326" s="5"/>
      <c r="DR326" s="5"/>
      <c r="DS326" s="5"/>
      <c r="DT326" s="5"/>
      <c r="DU326" s="155"/>
      <c r="DV326" s="5"/>
      <c r="DW326" s="5"/>
      <c r="DX326" s="5"/>
      <c r="DY326" s="5"/>
      <c r="DZ326" s="5"/>
      <c r="EA326" s="5"/>
      <c r="EB326" s="10"/>
      <c r="EC326" s="5"/>
      <c r="ED326" s="155">
        <v>1</v>
      </c>
      <c r="EE326" s="5">
        <v>6</v>
      </c>
      <c r="EF326" s="5"/>
      <c r="EG326" s="15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155"/>
      <c r="EW326" s="5"/>
      <c r="EX326" s="5"/>
      <c r="EY326" s="5"/>
      <c r="EZ326" s="5"/>
      <c r="FA326" s="5"/>
      <c r="FB326" s="155"/>
      <c r="FC326" s="5"/>
      <c r="FD326" s="5"/>
      <c r="FE326" s="5"/>
      <c r="FF326" s="5"/>
      <c r="FG326" s="5"/>
      <c r="FH326" s="155"/>
      <c r="FI326" s="5"/>
      <c r="FJ326" s="5"/>
      <c r="FK326" s="155"/>
      <c r="FL326" s="5"/>
      <c r="FM326" s="5"/>
      <c r="FN326" s="155"/>
      <c r="FO326" s="5"/>
      <c r="FP326" s="5"/>
      <c r="FQ326" s="155"/>
      <c r="FR326" s="5"/>
      <c r="FS326" s="5"/>
      <c r="FT326" s="155"/>
      <c r="FU326" s="5"/>
      <c r="FV326" s="5"/>
      <c r="FW326" s="5"/>
      <c r="FX326" s="5"/>
      <c r="FY326" s="5"/>
      <c r="FZ326" s="5"/>
      <c r="GA326" s="45"/>
      <c r="GB326" s="155" t="s">
        <v>1971</v>
      </c>
    </row>
    <row r="327" spans="1:184" ht="21">
      <c r="A327" s="15">
        <v>288</v>
      </c>
      <c r="B327" s="301"/>
      <c r="C327" s="17" t="s">
        <v>543</v>
      </c>
      <c r="D327" s="301" t="s">
        <v>85</v>
      </c>
      <c r="E327" s="42">
        <v>3500</v>
      </c>
      <c r="F327" s="5"/>
      <c r="G327" s="5"/>
      <c r="H327" s="266">
        <f t="shared" si="39"/>
        <v>0</v>
      </c>
      <c r="I327" s="64">
        <f t="shared" si="32"/>
        <v>0</v>
      </c>
      <c r="J327" s="8">
        <f t="shared" si="33"/>
        <v>0</v>
      </c>
      <c r="K327" s="262">
        <f t="shared" si="34"/>
        <v>0</v>
      </c>
      <c r="L327" s="318">
        <f t="shared" si="35"/>
        <v>0</v>
      </c>
      <c r="M327" s="8">
        <f t="shared" si="36"/>
        <v>0</v>
      </c>
      <c r="N327" s="187">
        <f t="shared" si="37"/>
        <v>0</v>
      </c>
      <c r="O327" s="8">
        <f t="shared" si="38"/>
        <v>0</v>
      </c>
      <c r="P327" s="14"/>
      <c r="Q327" s="14"/>
      <c r="R327" s="290"/>
      <c r="S327" s="14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155"/>
      <c r="BB327" s="5"/>
      <c r="BC327" s="5"/>
      <c r="BD327" s="5"/>
      <c r="BE327" s="5"/>
      <c r="BF327" s="5"/>
      <c r="BG327" s="5"/>
      <c r="BH327" s="5"/>
      <c r="BI327" s="5"/>
      <c r="BJ327" s="155"/>
      <c r="BK327" s="5"/>
      <c r="BL327" s="5"/>
      <c r="BM327" s="5"/>
      <c r="BN327" s="5"/>
      <c r="BO327" s="5"/>
      <c r="BP327" s="155"/>
      <c r="BQ327" s="5"/>
      <c r="BR327" s="5"/>
      <c r="BS327" s="5"/>
      <c r="BT327" s="5"/>
      <c r="BU327" s="5"/>
      <c r="BV327" s="5"/>
      <c r="BW327" s="5"/>
      <c r="BX327" s="5"/>
      <c r="BY327" s="155"/>
      <c r="BZ327" s="5"/>
      <c r="CA327" s="5"/>
      <c r="CB327" s="155"/>
      <c r="CC327" s="5"/>
      <c r="CD327" s="5"/>
      <c r="CE327" s="15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155"/>
      <c r="CR327" s="5"/>
      <c r="CS327" s="5"/>
      <c r="CT327" s="155"/>
      <c r="CU327" s="5"/>
      <c r="CV327" s="5"/>
      <c r="CW327" s="155"/>
      <c r="CX327" s="5"/>
      <c r="CY327" s="5"/>
      <c r="CZ327" s="155"/>
      <c r="DA327" s="5"/>
      <c r="DB327" s="5"/>
      <c r="DC327" s="5"/>
      <c r="DD327" s="5"/>
      <c r="DE327" s="5"/>
      <c r="DF327" s="5"/>
      <c r="DG327" s="5"/>
      <c r="DH327" s="5"/>
      <c r="DI327" s="155"/>
      <c r="DJ327" s="5"/>
      <c r="DK327" s="5"/>
      <c r="DL327" s="155"/>
      <c r="DM327" s="5"/>
      <c r="DN327" s="5"/>
      <c r="DO327" s="155"/>
      <c r="DP327" s="5"/>
      <c r="DQ327" s="5"/>
      <c r="DR327" s="5"/>
      <c r="DS327" s="5"/>
      <c r="DT327" s="5"/>
      <c r="DU327" s="155"/>
      <c r="DV327" s="5"/>
      <c r="DW327" s="5"/>
      <c r="DX327" s="5"/>
      <c r="DY327" s="5"/>
      <c r="DZ327" s="5"/>
      <c r="EA327" s="5"/>
      <c r="EB327" s="10"/>
      <c r="EC327" s="5"/>
      <c r="ED327" s="155"/>
      <c r="EE327" s="5"/>
      <c r="EF327" s="5"/>
      <c r="EG327" s="15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155"/>
      <c r="EW327" s="5"/>
      <c r="EX327" s="5"/>
      <c r="EY327" s="5"/>
      <c r="EZ327" s="5"/>
      <c r="FA327" s="5"/>
      <c r="FB327" s="155"/>
      <c r="FC327" s="5"/>
      <c r="FD327" s="5"/>
      <c r="FE327" s="5"/>
      <c r="FF327" s="5"/>
      <c r="FG327" s="5"/>
      <c r="FH327" s="155"/>
      <c r="FI327" s="5"/>
      <c r="FJ327" s="5"/>
      <c r="FK327" s="155"/>
      <c r="FL327" s="5"/>
      <c r="FM327" s="5"/>
      <c r="FN327" s="155"/>
      <c r="FO327" s="5"/>
      <c r="FP327" s="5"/>
      <c r="FQ327" s="155"/>
      <c r="FR327" s="5"/>
      <c r="FS327" s="5"/>
      <c r="FT327" s="155"/>
      <c r="FU327" s="5"/>
      <c r="FV327" s="5"/>
      <c r="FW327" s="5"/>
      <c r="FX327" s="5"/>
      <c r="FY327" s="5"/>
      <c r="FZ327" s="5"/>
      <c r="GA327" s="45"/>
      <c r="GB327" s="5"/>
    </row>
    <row r="328" spans="1:184" ht="30" customHeight="1">
      <c r="A328" s="15">
        <v>289</v>
      </c>
      <c r="B328" s="204"/>
      <c r="C328" s="17" t="s">
        <v>2009</v>
      </c>
      <c r="D328" s="301" t="s">
        <v>85</v>
      </c>
      <c r="E328" s="44">
        <v>10000</v>
      </c>
      <c r="F328" s="5"/>
      <c r="G328" s="5"/>
      <c r="H328" s="266">
        <f t="shared" si="39"/>
        <v>0</v>
      </c>
      <c r="I328" s="64">
        <f t="shared" si="32"/>
        <v>0</v>
      </c>
      <c r="J328" s="8">
        <f t="shared" si="33"/>
        <v>0</v>
      </c>
      <c r="K328" s="262">
        <f t="shared" si="34"/>
        <v>0</v>
      </c>
      <c r="L328" s="318">
        <f t="shared" si="35"/>
        <v>20</v>
      </c>
      <c r="M328" s="8">
        <f t="shared" si="36"/>
        <v>26</v>
      </c>
      <c r="N328" s="187">
        <f t="shared" si="37"/>
        <v>20</v>
      </c>
      <c r="O328" s="8">
        <f t="shared" si="38"/>
        <v>200000</v>
      </c>
      <c r="P328" s="14"/>
      <c r="Q328" s="14"/>
      <c r="R328" s="290"/>
      <c r="S328" s="14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155"/>
      <c r="BB328" s="5"/>
      <c r="BC328" s="5"/>
      <c r="BD328" s="5"/>
      <c r="BE328" s="5"/>
      <c r="BF328" s="5"/>
      <c r="BG328" s="5"/>
      <c r="BH328" s="5"/>
      <c r="BI328" s="5"/>
      <c r="BJ328" s="155"/>
      <c r="BK328" s="5"/>
      <c r="BL328" s="5"/>
      <c r="BM328" s="5"/>
      <c r="BN328" s="5"/>
      <c r="BO328" s="5"/>
      <c r="BP328" s="155"/>
      <c r="BQ328" s="5"/>
      <c r="BR328" s="5"/>
      <c r="BS328" s="5"/>
      <c r="BT328" s="5"/>
      <c r="BU328" s="5"/>
      <c r="BV328" s="5"/>
      <c r="BW328" s="5"/>
      <c r="BX328" s="5"/>
      <c r="BY328" s="155"/>
      <c r="BZ328" s="5"/>
      <c r="CA328" s="5"/>
      <c r="CB328" s="155"/>
      <c r="CC328" s="5"/>
      <c r="CD328" s="5"/>
      <c r="CE328" s="155"/>
      <c r="CF328" s="5">
        <v>20</v>
      </c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155"/>
      <c r="CR328" s="5"/>
      <c r="CS328" s="5"/>
      <c r="CT328" s="155"/>
      <c r="CU328" s="5"/>
      <c r="CV328" s="5"/>
      <c r="CW328" s="155"/>
      <c r="CX328" s="5"/>
      <c r="CY328" s="5"/>
      <c r="CZ328" s="155"/>
      <c r="DA328" s="5"/>
      <c r="DB328" s="5"/>
      <c r="DC328" s="5"/>
      <c r="DD328" s="5"/>
      <c r="DE328" s="5"/>
      <c r="DF328" s="5"/>
      <c r="DG328" s="5"/>
      <c r="DH328" s="5"/>
      <c r="DI328" s="155"/>
      <c r="DJ328" s="5"/>
      <c r="DK328" s="5"/>
      <c r="DL328" s="155"/>
      <c r="DM328" s="5"/>
      <c r="DN328" s="5"/>
      <c r="DO328" s="155"/>
      <c r="DP328" s="5"/>
      <c r="DQ328" s="5"/>
      <c r="DR328" s="5"/>
      <c r="DS328" s="5"/>
      <c r="DT328" s="5"/>
      <c r="DU328" s="155"/>
      <c r="DV328" s="5"/>
      <c r="DW328" s="5"/>
      <c r="DX328" s="5"/>
      <c r="DY328" s="5"/>
      <c r="DZ328" s="5"/>
      <c r="EA328" s="5"/>
      <c r="EB328" s="10"/>
      <c r="EC328" s="5"/>
      <c r="ED328" s="155"/>
      <c r="EE328" s="5"/>
      <c r="EF328" s="5"/>
      <c r="EG328" s="15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155"/>
      <c r="EW328" s="5"/>
      <c r="EX328" s="5"/>
      <c r="EY328" s="5"/>
      <c r="EZ328" s="5"/>
      <c r="FA328" s="5"/>
      <c r="FB328" s="155"/>
      <c r="FC328" s="5"/>
      <c r="FD328" s="5"/>
      <c r="FE328" s="5"/>
      <c r="FF328" s="5"/>
      <c r="FG328" s="5"/>
      <c r="FH328" s="155"/>
      <c r="FI328" s="5"/>
      <c r="FJ328" s="5"/>
      <c r="FK328" s="155"/>
      <c r="FL328" s="5"/>
      <c r="FM328" s="5"/>
      <c r="FN328" s="155"/>
      <c r="FO328" s="5"/>
      <c r="FP328" s="5"/>
      <c r="FQ328" s="155"/>
      <c r="FR328" s="5"/>
      <c r="FS328" s="5"/>
      <c r="FT328" s="155"/>
      <c r="FU328" s="5"/>
      <c r="FV328" s="5"/>
      <c r="FW328" s="5"/>
      <c r="FX328" s="5"/>
      <c r="FY328" s="5"/>
      <c r="FZ328" s="5"/>
      <c r="GA328" s="45"/>
      <c r="GB328" s="155" t="s">
        <v>1970</v>
      </c>
    </row>
    <row r="329" spans="1:184" ht="21">
      <c r="A329" s="15">
        <v>290</v>
      </c>
      <c r="B329" s="301"/>
      <c r="C329" s="17" t="s">
        <v>1568</v>
      </c>
      <c r="D329" s="301" t="s">
        <v>85</v>
      </c>
      <c r="E329" s="44">
        <v>716.9</v>
      </c>
      <c r="F329" s="5"/>
      <c r="G329" s="5"/>
      <c r="H329" s="266">
        <f t="shared" si="39"/>
        <v>0</v>
      </c>
      <c r="I329" s="64">
        <f aca="true" t="shared" si="40" ref="I329:I342">P329+S329+V329+AB329+Y329+AE329+AH329+AK329+AN329+AQ329+AT329+AW329+AZ329+BC329+BF329+BI329+BL329+BO329+BR329+BU329+BX329+CA329+CD329+CG329+CJ329+CM329+CP329+CS329+CV329+CY329+DB329+DE329+DH329+DK329+DN329+DQ329+DT329+DW329+DZ329+EC329+EF329+EI329+EL329+EO329+ER329+EU329+EX329+FA329+FD329+FG329+FJ329+FM329+FP329+FS329+FV329+FY329</f>
        <v>0</v>
      </c>
      <c r="J329" s="8">
        <f aca="true" t="shared" si="41" ref="J329:J342">Q329+T329+W329+Z329+AC329+AF329+AI329+AL329+AO329+AR329+AU329+AX329+BA329+BD329+BG329+BJ329+BM329+BP329+BS329+BV329+BY329+CB329+CE329+CH329+CK329+CN329+CQ329+CT329+CW329+CZ329+DC329+DF329+DI329+DL329+DO329+DR329+DU329+DX329+EA329+ED329+EG329+EJ329+EM329+EP329+ES329+EV329+EY329+FB329+FE329+FH329+FK329+FN329+FQ329+FT329+FW329+FZ329</f>
        <v>0</v>
      </c>
      <c r="K329" s="262">
        <f aca="true" t="shared" si="42" ref="K329:K342">I329+J329</f>
        <v>0</v>
      </c>
      <c r="L329" s="318">
        <f aca="true" t="shared" si="43" ref="L329:L342">R329+U329+X329+AA329+AD329+AG329+AJ329+AM329+AP329+AS329+AV329+AY329+BB329+BE329+BH329+BK329+BN329+BQ329+BT329+BZ329+CC329+CF329+CI329+CL329+CR329+CU329+CX329+DA329+DD329+DJ329+DM329+DP329+DS329+DV329+DY329+EB329+EE329+EH329+EK329+EN329+EQ329+ET329+EW329+EZ329+FC329+FF329+FI329+FL329+FO329+FR329+FU329+FX329+GA329+BW329+CO329+DG329</f>
        <v>2000</v>
      </c>
      <c r="M329" s="8">
        <f aca="true" t="shared" si="44" ref="M329:M342">+L329*1.3</f>
        <v>2600</v>
      </c>
      <c r="N329" s="187">
        <f aca="true" t="shared" si="45" ref="N329:N342">+L329-K329-H329</f>
        <v>2000</v>
      </c>
      <c r="O329" s="192">
        <f aca="true" t="shared" si="46" ref="O329:O341">E329*N329</f>
        <v>1433800</v>
      </c>
      <c r="P329" s="14"/>
      <c r="Q329" s="14"/>
      <c r="R329" s="290"/>
      <c r="S329" s="14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155"/>
      <c r="BB329" s="5"/>
      <c r="BC329" s="5"/>
      <c r="BD329" s="5"/>
      <c r="BE329" s="5"/>
      <c r="BF329" s="5"/>
      <c r="BG329" s="5"/>
      <c r="BH329" s="5"/>
      <c r="BI329" s="5"/>
      <c r="BJ329" s="155"/>
      <c r="BK329" s="5"/>
      <c r="BL329" s="5"/>
      <c r="BM329" s="5"/>
      <c r="BN329" s="5"/>
      <c r="BO329" s="5"/>
      <c r="BP329" s="155"/>
      <c r="BQ329" s="5"/>
      <c r="BR329" s="5"/>
      <c r="BS329" s="5"/>
      <c r="BT329" s="5"/>
      <c r="BU329" s="5"/>
      <c r="BV329" s="5"/>
      <c r="BW329" s="5"/>
      <c r="BX329" s="5"/>
      <c r="BY329" s="155"/>
      <c r="BZ329" s="5"/>
      <c r="CA329" s="5"/>
      <c r="CB329" s="155"/>
      <c r="CC329" s="5"/>
      <c r="CD329" s="5"/>
      <c r="CE329" s="155"/>
      <c r="CF329" s="5">
        <v>2000</v>
      </c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155"/>
      <c r="CR329" s="5"/>
      <c r="CS329" s="5"/>
      <c r="CT329" s="155"/>
      <c r="CU329" s="5"/>
      <c r="CV329" s="5"/>
      <c r="CW329" s="155"/>
      <c r="CX329" s="5"/>
      <c r="CY329" s="5"/>
      <c r="CZ329" s="155"/>
      <c r="DA329" s="5"/>
      <c r="DB329" s="5"/>
      <c r="DC329" s="5"/>
      <c r="DD329" s="5"/>
      <c r="DE329" s="5"/>
      <c r="DF329" s="5"/>
      <c r="DG329" s="5"/>
      <c r="DH329" s="5"/>
      <c r="DI329" s="155"/>
      <c r="DJ329" s="5"/>
      <c r="DK329" s="5"/>
      <c r="DL329" s="155"/>
      <c r="DM329" s="5"/>
      <c r="DN329" s="5"/>
      <c r="DO329" s="155"/>
      <c r="DP329" s="5"/>
      <c r="DQ329" s="5"/>
      <c r="DR329" s="5"/>
      <c r="DS329" s="5"/>
      <c r="DT329" s="5"/>
      <c r="DU329" s="155"/>
      <c r="DV329" s="5"/>
      <c r="DW329" s="5"/>
      <c r="DX329" s="5"/>
      <c r="DY329" s="5"/>
      <c r="DZ329" s="5"/>
      <c r="EA329" s="5"/>
      <c r="EB329" s="10"/>
      <c r="EC329" s="5"/>
      <c r="ED329" s="155"/>
      <c r="EE329" s="5"/>
      <c r="EF329" s="5"/>
      <c r="EG329" s="15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155"/>
      <c r="EW329" s="5"/>
      <c r="EX329" s="5"/>
      <c r="EY329" s="5"/>
      <c r="EZ329" s="5"/>
      <c r="FA329" s="5"/>
      <c r="FB329" s="155"/>
      <c r="FC329" s="5"/>
      <c r="FD329" s="5"/>
      <c r="FE329" s="5"/>
      <c r="FF329" s="5"/>
      <c r="FG329" s="5"/>
      <c r="FH329" s="155"/>
      <c r="FI329" s="5"/>
      <c r="FJ329" s="5"/>
      <c r="FK329" s="155"/>
      <c r="FL329" s="5"/>
      <c r="FM329" s="5"/>
      <c r="FN329" s="155"/>
      <c r="FO329" s="5"/>
      <c r="FP329" s="5"/>
      <c r="FQ329" s="155"/>
      <c r="FR329" s="5"/>
      <c r="FS329" s="5"/>
      <c r="FT329" s="155"/>
      <c r="FU329" s="5"/>
      <c r="FV329" s="5"/>
      <c r="FW329" s="5"/>
      <c r="FX329" s="5"/>
      <c r="FY329" s="5"/>
      <c r="FZ329" s="5"/>
      <c r="GA329" s="45"/>
      <c r="GB329" s="155" t="s">
        <v>1969</v>
      </c>
    </row>
    <row r="330" spans="1:184" ht="21">
      <c r="A330" s="15">
        <v>291</v>
      </c>
      <c r="B330" s="301"/>
      <c r="C330" s="17" t="s">
        <v>544</v>
      </c>
      <c r="D330" s="301" t="s">
        <v>117</v>
      </c>
      <c r="E330" s="42">
        <v>1500</v>
      </c>
      <c r="F330" s="5"/>
      <c r="G330" s="5"/>
      <c r="H330" s="266">
        <f t="shared" si="39"/>
        <v>0</v>
      </c>
      <c r="I330" s="64">
        <f t="shared" si="40"/>
        <v>0</v>
      </c>
      <c r="J330" s="8">
        <f t="shared" si="41"/>
        <v>0</v>
      </c>
      <c r="K330" s="262">
        <f t="shared" si="42"/>
        <v>0</v>
      </c>
      <c r="L330" s="318">
        <f t="shared" si="43"/>
        <v>0</v>
      </c>
      <c r="M330" s="8">
        <f t="shared" si="44"/>
        <v>0</v>
      </c>
      <c r="N330" s="187">
        <f t="shared" si="45"/>
        <v>0</v>
      </c>
      <c r="O330" s="8">
        <f t="shared" si="46"/>
        <v>0</v>
      </c>
      <c r="P330" s="14"/>
      <c r="Q330" s="14"/>
      <c r="R330" s="290"/>
      <c r="S330" s="14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155"/>
      <c r="BB330" s="5"/>
      <c r="BC330" s="5"/>
      <c r="BD330" s="5"/>
      <c r="BE330" s="5"/>
      <c r="BF330" s="5"/>
      <c r="BG330" s="5"/>
      <c r="BH330" s="5"/>
      <c r="BI330" s="5"/>
      <c r="BJ330" s="155"/>
      <c r="BK330" s="5"/>
      <c r="BL330" s="5"/>
      <c r="BM330" s="5"/>
      <c r="BN330" s="5"/>
      <c r="BO330" s="5"/>
      <c r="BP330" s="155"/>
      <c r="BQ330" s="5"/>
      <c r="BR330" s="5"/>
      <c r="BS330" s="5"/>
      <c r="BT330" s="5"/>
      <c r="BU330" s="5"/>
      <c r="BV330" s="5"/>
      <c r="BW330" s="5"/>
      <c r="BX330" s="5"/>
      <c r="BY330" s="155"/>
      <c r="BZ330" s="5"/>
      <c r="CA330" s="5"/>
      <c r="CB330" s="155"/>
      <c r="CC330" s="5"/>
      <c r="CD330" s="5"/>
      <c r="CE330" s="15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155"/>
      <c r="CR330" s="5"/>
      <c r="CS330" s="5"/>
      <c r="CT330" s="155"/>
      <c r="CU330" s="5"/>
      <c r="CV330" s="5"/>
      <c r="CW330" s="155"/>
      <c r="CX330" s="5"/>
      <c r="CY330" s="5"/>
      <c r="CZ330" s="155"/>
      <c r="DA330" s="5"/>
      <c r="DB330" s="5"/>
      <c r="DC330" s="5"/>
      <c r="DD330" s="5"/>
      <c r="DE330" s="5"/>
      <c r="DF330" s="5"/>
      <c r="DG330" s="5"/>
      <c r="DH330" s="5"/>
      <c r="DI330" s="155"/>
      <c r="DJ330" s="5"/>
      <c r="DK330" s="5"/>
      <c r="DL330" s="155"/>
      <c r="DM330" s="5"/>
      <c r="DN330" s="5"/>
      <c r="DO330" s="155"/>
      <c r="DP330" s="5"/>
      <c r="DQ330" s="5"/>
      <c r="DR330" s="5"/>
      <c r="DS330" s="5"/>
      <c r="DT330" s="5"/>
      <c r="DU330" s="155"/>
      <c r="DV330" s="5"/>
      <c r="DW330" s="5"/>
      <c r="DX330" s="5"/>
      <c r="DY330" s="5"/>
      <c r="DZ330" s="5"/>
      <c r="EA330" s="5"/>
      <c r="EB330" s="10"/>
      <c r="EC330" s="5"/>
      <c r="ED330" s="155"/>
      <c r="EE330" s="5"/>
      <c r="EF330" s="5"/>
      <c r="EG330" s="15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155"/>
      <c r="EW330" s="5"/>
      <c r="EX330" s="5"/>
      <c r="EY330" s="5"/>
      <c r="EZ330" s="5"/>
      <c r="FA330" s="5"/>
      <c r="FB330" s="155"/>
      <c r="FC330" s="5"/>
      <c r="FD330" s="5"/>
      <c r="FE330" s="5"/>
      <c r="FF330" s="5"/>
      <c r="FG330" s="5"/>
      <c r="FH330" s="155"/>
      <c r="FI330" s="5"/>
      <c r="FJ330" s="5"/>
      <c r="FK330" s="155"/>
      <c r="FL330" s="5"/>
      <c r="FM330" s="5"/>
      <c r="FN330" s="155"/>
      <c r="FO330" s="5"/>
      <c r="FP330" s="5"/>
      <c r="FQ330" s="155"/>
      <c r="FR330" s="5"/>
      <c r="FS330" s="5"/>
      <c r="FT330" s="155"/>
      <c r="FU330" s="5"/>
      <c r="FV330" s="5"/>
      <c r="FW330" s="5"/>
      <c r="FX330" s="5"/>
      <c r="FY330" s="5"/>
      <c r="FZ330" s="5"/>
      <c r="GA330" s="45"/>
      <c r="GB330" s="5"/>
    </row>
    <row r="331" spans="1:184" ht="21">
      <c r="A331" s="15">
        <v>292</v>
      </c>
      <c r="B331" s="204"/>
      <c r="C331" s="17" t="s">
        <v>1837</v>
      </c>
      <c r="D331" s="301" t="s">
        <v>75</v>
      </c>
      <c r="E331" s="42"/>
      <c r="F331" s="5"/>
      <c r="G331" s="5"/>
      <c r="H331" s="266">
        <f t="shared" si="39"/>
        <v>0</v>
      </c>
      <c r="I331" s="64">
        <f t="shared" si="40"/>
        <v>0</v>
      </c>
      <c r="J331" s="8">
        <f t="shared" si="41"/>
        <v>0</v>
      </c>
      <c r="K331" s="262">
        <f t="shared" si="42"/>
        <v>0</v>
      </c>
      <c r="L331" s="318">
        <f t="shared" si="43"/>
        <v>0</v>
      </c>
      <c r="M331" s="8">
        <f t="shared" si="44"/>
        <v>0</v>
      </c>
      <c r="N331" s="187">
        <f t="shared" si="45"/>
        <v>0</v>
      </c>
      <c r="O331" s="8">
        <f t="shared" si="46"/>
        <v>0</v>
      </c>
      <c r="P331" s="14"/>
      <c r="Q331" s="14"/>
      <c r="R331" s="290"/>
      <c r="S331" s="14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155"/>
      <c r="BB331" s="5"/>
      <c r="BC331" s="5"/>
      <c r="BD331" s="5"/>
      <c r="BE331" s="5"/>
      <c r="BF331" s="5"/>
      <c r="BG331" s="5"/>
      <c r="BH331" s="5"/>
      <c r="BI331" s="5"/>
      <c r="BJ331" s="155"/>
      <c r="BK331" s="5"/>
      <c r="BL331" s="5"/>
      <c r="BM331" s="5"/>
      <c r="BN331" s="5"/>
      <c r="BO331" s="5"/>
      <c r="BP331" s="155"/>
      <c r="BQ331" s="5"/>
      <c r="BR331" s="5"/>
      <c r="BS331" s="5"/>
      <c r="BT331" s="5"/>
      <c r="BU331" s="5"/>
      <c r="BV331" s="5"/>
      <c r="BW331" s="5"/>
      <c r="BX331" s="5"/>
      <c r="BY331" s="155"/>
      <c r="BZ331" s="5"/>
      <c r="CA331" s="5"/>
      <c r="CB331" s="155"/>
      <c r="CC331" s="5"/>
      <c r="CD331" s="5"/>
      <c r="CE331" s="15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155"/>
      <c r="CR331" s="5"/>
      <c r="CS331" s="5"/>
      <c r="CT331" s="155"/>
      <c r="CU331" s="5"/>
      <c r="CV331" s="5"/>
      <c r="CW331" s="155"/>
      <c r="CX331" s="5"/>
      <c r="CY331" s="5"/>
      <c r="CZ331" s="155"/>
      <c r="DA331" s="5"/>
      <c r="DB331" s="5"/>
      <c r="DC331" s="5"/>
      <c r="DD331" s="5"/>
      <c r="DE331" s="5"/>
      <c r="DF331" s="5"/>
      <c r="DG331" s="5"/>
      <c r="DH331" s="5"/>
      <c r="DI331" s="155"/>
      <c r="DJ331" s="5"/>
      <c r="DK331" s="5"/>
      <c r="DL331" s="155"/>
      <c r="DM331" s="5"/>
      <c r="DN331" s="5"/>
      <c r="DO331" s="155"/>
      <c r="DP331" s="5"/>
      <c r="DQ331" s="5"/>
      <c r="DR331" s="5"/>
      <c r="DS331" s="5"/>
      <c r="DT331" s="5"/>
      <c r="DU331" s="155"/>
      <c r="DV331" s="5"/>
      <c r="DW331" s="5"/>
      <c r="DX331" s="5"/>
      <c r="DY331" s="5"/>
      <c r="DZ331" s="5"/>
      <c r="EA331" s="5"/>
      <c r="EB331" s="10"/>
      <c r="EC331" s="5"/>
      <c r="ED331" s="155"/>
      <c r="EE331" s="5"/>
      <c r="EF331" s="5"/>
      <c r="EG331" s="15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155"/>
      <c r="EW331" s="5"/>
      <c r="EX331" s="5"/>
      <c r="EY331" s="5"/>
      <c r="EZ331" s="5"/>
      <c r="FA331" s="5"/>
      <c r="FB331" s="155"/>
      <c r="FC331" s="5"/>
      <c r="FD331" s="5"/>
      <c r="FE331" s="5"/>
      <c r="FF331" s="5"/>
      <c r="FG331" s="5"/>
      <c r="FH331" s="155"/>
      <c r="FI331" s="5"/>
      <c r="FJ331" s="5"/>
      <c r="FK331" s="155"/>
      <c r="FL331" s="5"/>
      <c r="FM331" s="5"/>
      <c r="FN331" s="155"/>
      <c r="FO331" s="5"/>
      <c r="FP331" s="5"/>
      <c r="FQ331" s="155"/>
      <c r="FR331" s="5"/>
      <c r="FS331" s="5"/>
      <c r="FT331" s="155"/>
      <c r="FU331" s="5"/>
      <c r="FV331" s="5"/>
      <c r="FW331" s="5"/>
      <c r="FX331" s="5"/>
      <c r="FY331" s="5"/>
      <c r="FZ331" s="5"/>
      <c r="GA331" s="45"/>
      <c r="GB331" s="5"/>
    </row>
    <row r="332" spans="1:184" ht="24">
      <c r="A332" s="15">
        <v>293</v>
      </c>
      <c r="B332" s="204"/>
      <c r="C332" s="17" t="s">
        <v>1838</v>
      </c>
      <c r="D332" s="301" t="s">
        <v>111</v>
      </c>
      <c r="E332" s="42"/>
      <c r="F332" s="5"/>
      <c r="G332" s="5"/>
      <c r="H332" s="266">
        <f t="shared" si="39"/>
        <v>0</v>
      </c>
      <c r="I332" s="64">
        <f t="shared" si="40"/>
        <v>0</v>
      </c>
      <c r="J332" s="8">
        <f t="shared" si="41"/>
        <v>0</v>
      </c>
      <c r="K332" s="262">
        <f t="shared" si="42"/>
        <v>0</v>
      </c>
      <c r="L332" s="318">
        <f t="shared" si="43"/>
        <v>0</v>
      </c>
      <c r="M332" s="8">
        <f t="shared" si="44"/>
        <v>0</v>
      </c>
      <c r="N332" s="187">
        <f t="shared" si="45"/>
        <v>0</v>
      </c>
      <c r="O332" s="8">
        <f t="shared" si="46"/>
        <v>0</v>
      </c>
      <c r="P332" s="14"/>
      <c r="Q332" s="14"/>
      <c r="R332" s="290"/>
      <c r="S332" s="14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155"/>
      <c r="BB332" s="5"/>
      <c r="BC332" s="5"/>
      <c r="BD332" s="5"/>
      <c r="BE332" s="5"/>
      <c r="BF332" s="5"/>
      <c r="BG332" s="5"/>
      <c r="BH332" s="5"/>
      <c r="BI332" s="5"/>
      <c r="BJ332" s="155"/>
      <c r="BK332" s="5"/>
      <c r="BL332" s="5"/>
      <c r="BM332" s="5"/>
      <c r="BN332" s="5"/>
      <c r="BO332" s="5"/>
      <c r="BP332" s="155"/>
      <c r="BQ332" s="5"/>
      <c r="BR332" s="5"/>
      <c r="BS332" s="5"/>
      <c r="BT332" s="5"/>
      <c r="BU332" s="5"/>
      <c r="BV332" s="5"/>
      <c r="BW332" s="5"/>
      <c r="BX332" s="5"/>
      <c r="BY332" s="155"/>
      <c r="BZ332" s="5"/>
      <c r="CA332" s="5"/>
      <c r="CB332" s="155"/>
      <c r="CC332" s="5"/>
      <c r="CD332" s="5"/>
      <c r="CE332" s="15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155"/>
      <c r="CR332" s="5"/>
      <c r="CS332" s="5"/>
      <c r="CT332" s="155"/>
      <c r="CU332" s="5"/>
      <c r="CV332" s="5"/>
      <c r="CW332" s="155"/>
      <c r="CX332" s="5"/>
      <c r="CY332" s="5"/>
      <c r="CZ332" s="155"/>
      <c r="DA332" s="5"/>
      <c r="DB332" s="5"/>
      <c r="DC332" s="5"/>
      <c r="DD332" s="5"/>
      <c r="DE332" s="5"/>
      <c r="DF332" s="5"/>
      <c r="DG332" s="5"/>
      <c r="DH332" s="5"/>
      <c r="DI332" s="155"/>
      <c r="DJ332" s="5"/>
      <c r="DK332" s="5"/>
      <c r="DL332" s="155"/>
      <c r="DM332" s="5"/>
      <c r="DN332" s="5"/>
      <c r="DO332" s="155"/>
      <c r="DP332" s="5"/>
      <c r="DQ332" s="5"/>
      <c r="DR332" s="5"/>
      <c r="DS332" s="5"/>
      <c r="DT332" s="5"/>
      <c r="DU332" s="155"/>
      <c r="DV332" s="5"/>
      <c r="DW332" s="5"/>
      <c r="DX332" s="5"/>
      <c r="DY332" s="5"/>
      <c r="DZ332" s="5"/>
      <c r="EA332" s="5"/>
      <c r="EB332" s="10"/>
      <c r="EC332" s="5"/>
      <c r="ED332" s="155"/>
      <c r="EE332" s="5"/>
      <c r="EF332" s="5"/>
      <c r="EG332" s="15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155"/>
      <c r="EW332" s="5"/>
      <c r="EX332" s="5"/>
      <c r="EY332" s="5"/>
      <c r="EZ332" s="5"/>
      <c r="FA332" s="5"/>
      <c r="FB332" s="155"/>
      <c r="FC332" s="5"/>
      <c r="FD332" s="5"/>
      <c r="FE332" s="5"/>
      <c r="FF332" s="5"/>
      <c r="FG332" s="5"/>
      <c r="FH332" s="155"/>
      <c r="FI332" s="5"/>
      <c r="FJ332" s="5"/>
      <c r="FK332" s="155"/>
      <c r="FL332" s="5"/>
      <c r="FM332" s="5"/>
      <c r="FN332" s="155"/>
      <c r="FO332" s="5"/>
      <c r="FP332" s="5"/>
      <c r="FQ332" s="155"/>
      <c r="FR332" s="5"/>
      <c r="FS332" s="5"/>
      <c r="FT332" s="155"/>
      <c r="FU332" s="5"/>
      <c r="FV332" s="5"/>
      <c r="FW332" s="5"/>
      <c r="FX332" s="5"/>
      <c r="FY332" s="5"/>
      <c r="FZ332" s="5"/>
      <c r="GA332" s="45"/>
      <c r="GB332" s="5"/>
    </row>
    <row r="333" spans="1:184" ht="21">
      <c r="A333" s="15">
        <v>294</v>
      </c>
      <c r="B333" s="204"/>
      <c r="C333" s="17" t="s">
        <v>1839</v>
      </c>
      <c r="D333" s="301" t="s">
        <v>1416</v>
      </c>
      <c r="E333" s="42">
        <v>20</v>
      </c>
      <c r="F333" s="5"/>
      <c r="G333" s="5"/>
      <c r="H333" s="266">
        <f t="shared" si="39"/>
        <v>0</v>
      </c>
      <c r="I333" s="64">
        <f t="shared" si="40"/>
        <v>0</v>
      </c>
      <c r="J333" s="8">
        <f t="shared" si="41"/>
        <v>0</v>
      </c>
      <c r="K333" s="262">
        <f t="shared" si="42"/>
        <v>0</v>
      </c>
      <c r="L333" s="318">
        <f t="shared" si="43"/>
        <v>0</v>
      </c>
      <c r="M333" s="8">
        <f t="shared" si="44"/>
        <v>0</v>
      </c>
      <c r="N333" s="187">
        <f t="shared" si="45"/>
        <v>0</v>
      </c>
      <c r="O333" s="8">
        <f t="shared" si="46"/>
        <v>0</v>
      </c>
      <c r="P333" s="14"/>
      <c r="Q333" s="14"/>
      <c r="R333" s="290"/>
      <c r="S333" s="14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155"/>
      <c r="BB333" s="5"/>
      <c r="BC333" s="5"/>
      <c r="BD333" s="5"/>
      <c r="BE333" s="5"/>
      <c r="BF333" s="5"/>
      <c r="BG333" s="5"/>
      <c r="BH333" s="5"/>
      <c r="BI333" s="5"/>
      <c r="BJ333" s="155"/>
      <c r="BK333" s="5"/>
      <c r="BL333" s="5"/>
      <c r="BM333" s="5"/>
      <c r="BN333" s="5"/>
      <c r="BO333" s="5"/>
      <c r="BP333" s="155"/>
      <c r="BQ333" s="5"/>
      <c r="BR333" s="5"/>
      <c r="BS333" s="5"/>
      <c r="BT333" s="5"/>
      <c r="BU333" s="5"/>
      <c r="BV333" s="5"/>
      <c r="BW333" s="5"/>
      <c r="BX333" s="5"/>
      <c r="BY333" s="155"/>
      <c r="BZ333" s="5"/>
      <c r="CA333" s="5"/>
      <c r="CB333" s="155"/>
      <c r="CC333" s="5"/>
      <c r="CD333" s="5"/>
      <c r="CE333" s="15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155"/>
      <c r="CR333" s="5"/>
      <c r="CS333" s="5"/>
      <c r="CT333" s="155"/>
      <c r="CU333" s="5"/>
      <c r="CV333" s="5"/>
      <c r="CW333" s="155"/>
      <c r="CX333" s="5"/>
      <c r="CY333" s="5"/>
      <c r="CZ333" s="155"/>
      <c r="DA333" s="5"/>
      <c r="DB333" s="5"/>
      <c r="DC333" s="5"/>
      <c r="DD333" s="5"/>
      <c r="DE333" s="5"/>
      <c r="DF333" s="5"/>
      <c r="DG333" s="5"/>
      <c r="DH333" s="5"/>
      <c r="DI333" s="155"/>
      <c r="DJ333" s="5"/>
      <c r="DK333" s="5"/>
      <c r="DL333" s="155"/>
      <c r="DM333" s="5"/>
      <c r="DN333" s="5"/>
      <c r="DO333" s="155"/>
      <c r="DP333" s="5"/>
      <c r="DQ333" s="5"/>
      <c r="DR333" s="5"/>
      <c r="DS333" s="5"/>
      <c r="DT333" s="5"/>
      <c r="DU333" s="155"/>
      <c r="DV333" s="5"/>
      <c r="DW333" s="5"/>
      <c r="DX333" s="5"/>
      <c r="DY333" s="5"/>
      <c r="DZ333" s="5"/>
      <c r="EA333" s="5"/>
      <c r="EB333" s="10"/>
      <c r="EC333" s="5"/>
      <c r="ED333" s="155"/>
      <c r="EE333" s="5"/>
      <c r="EF333" s="5"/>
      <c r="EG333" s="15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155"/>
      <c r="EW333" s="5"/>
      <c r="EX333" s="5"/>
      <c r="EY333" s="5"/>
      <c r="EZ333" s="5"/>
      <c r="FA333" s="5"/>
      <c r="FB333" s="155"/>
      <c r="FC333" s="5"/>
      <c r="FD333" s="5"/>
      <c r="FE333" s="5"/>
      <c r="FF333" s="5"/>
      <c r="FG333" s="5"/>
      <c r="FH333" s="155"/>
      <c r="FI333" s="5"/>
      <c r="FJ333" s="5"/>
      <c r="FK333" s="155"/>
      <c r="FL333" s="5"/>
      <c r="FM333" s="5"/>
      <c r="FN333" s="155"/>
      <c r="FO333" s="5"/>
      <c r="FP333" s="5"/>
      <c r="FQ333" s="155"/>
      <c r="FR333" s="5"/>
      <c r="FS333" s="5"/>
      <c r="FT333" s="155"/>
      <c r="FU333" s="5"/>
      <c r="FV333" s="5"/>
      <c r="FW333" s="5"/>
      <c r="FX333" s="5"/>
      <c r="FY333" s="5"/>
      <c r="FZ333" s="5"/>
      <c r="GA333" s="45"/>
      <c r="GB333" s="5"/>
    </row>
    <row r="334" spans="1:184" ht="21">
      <c r="A334" s="15">
        <v>295</v>
      </c>
      <c r="B334" s="301"/>
      <c r="C334" s="17" t="s">
        <v>1414</v>
      </c>
      <c r="D334" s="301" t="s">
        <v>111</v>
      </c>
      <c r="E334" s="42">
        <v>4735</v>
      </c>
      <c r="F334" s="5"/>
      <c r="G334" s="5"/>
      <c r="H334" s="266">
        <f t="shared" si="39"/>
        <v>0</v>
      </c>
      <c r="I334" s="64">
        <f t="shared" si="40"/>
        <v>0</v>
      </c>
      <c r="J334" s="8">
        <f t="shared" si="41"/>
        <v>0</v>
      </c>
      <c r="K334" s="262">
        <f t="shared" si="42"/>
        <v>0</v>
      </c>
      <c r="L334" s="318">
        <f t="shared" si="43"/>
        <v>0</v>
      </c>
      <c r="M334" s="8">
        <f t="shared" si="44"/>
        <v>0</v>
      </c>
      <c r="N334" s="187">
        <f t="shared" si="45"/>
        <v>0</v>
      </c>
      <c r="O334" s="8">
        <f t="shared" si="46"/>
        <v>0</v>
      </c>
      <c r="P334" s="14"/>
      <c r="Q334" s="14"/>
      <c r="R334" s="290"/>
      <c r="S334" s="14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155"/>
      <c r="BB334" s="5"/>
      <c r="BC334" s="5"/>
      <c r="BD334" s="5"/>
      <c r="BE334" s="5"/>
      <c r="BF334" s="5"/>
      <c r="BG334" s="5"/>
      <c r="BH334" s="5"/>
      <c r="BI334" s="5"/>
      <c r="BJ334" s="155"/>
      <c r="BK334" s="5"/>
      <c r="BL334" s="5"/>
      <c r="BM334" s="5"/>
      <c r="BN334" s="5"/>
      <c r="BO334" s="5"/>
      <c r="BP334" s="155"/>
      <c r="BQ334" s="5"/>
      <c r="BR334" s="5"/>
      <c r="BS334" s="5"/>
      <c r="BT334" s="5"/>
      <c r="BU334" s="5"/>
      <c r="BV334" s="5"/>
      <c r="BW334" s="5"/>
      <c r="BX334" s="5"/>
      <c r="BY334" s="155"/>
      <c r="BZ334" s="5"/>
      <c r="CA334" s="5"/>
      <c r="CB334" s="155"/>
      <c r="CC334" s="5"/>
      <c r="CD334" s="5"/>
      <c r="CE334" s="15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155"/>
      <c r="CR334" s="5"/>
      <c r="CS334" s="5"/>
      <c r="CT334" s="155"/>
      <c r="CU334" s="5"/>
      <c r="CV334" s="5"/>
      <c r="CW334" s="155"/>
      <c r="CX334" s="5"/>
      <c r="CY334" s="5"/>
      <c r="CZ334" s="155"/>
      <c r="DA334" s="5"/>
      <c r="DB334" s="5"/>
      <c r="DC334" s="5"/>
      <c r="DD334" s="5"/>
      <c r="DE334" s="5"/>
      <c r="DF334" s="5"/>
      <c r="DG334" s="5"/>
      <c r="DH334" s="5"/>
      <c r="DI334" s="155"/>
      <c r="DJ334" s="5"/>
      <c r="DK334" s="5"/>
      <c r="DL334" s="155"/>
      <c r="DM334" s="5"/>
      <c r="DN334" s="5"/>
      <c r="DO334" s="155"/>
      <c r="DP334" s="5"/>
      <c r="DQ334" s="5"/>
      <c r="DR334" s="5"/>
      <c r="DS334" s="5"/>
      <c r="DT334" s="5"/>
      <c r="DU334" s="155"/>
      <c r="DV334" s="5"/>
      <c r="DW334" s="5"/>
      <c r="DX334" s="5"/>
      <c r="DY334" s="5"/>
      <c r="DZ334" s="5"/>
      <c r="EA334" s="5"/>
      <c r="EB334" s="10"/>
      <c r="EC334" s="5"/>
      <c r="ED334" s="155"/>
      <c r="EE334" s="5"/>
      <c r="EF334" s="5"/>
      <c r="EG334" s="15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155"/>
      <c r="EW334" s="5"/>
      <c r="EX334" s="5"/>
      <c r="EY334" s="5"/>
      <c r="EZ334" s="5"/>
      <c r="FA334" s="5"/>
      <c r="FB334" s="155"/>
      <c r="FC334" s="5"/>
      <c r="FD334" s="5"/>
      <c r="FE334" s="5"/>
      <c r="FF334" s="5"/>
      <c r="FG334" s="5"/>
      <c r="FH334" s="155"/>
      <c r="FI334" s="5"/>
      <c r="FJ334" s="5"/>
      <c r="FK334" s="155"/>
      <c r="FL334" s="5"/>
      <c r="FM334" s="5"/>
      <c r="FN334" s="155"/>
      <c r="FO334" s="5"/>
      <c r="FP334" s="5"/>
      <c r="FQ334" s="155"/>
      <c r="FR334" s="5"/>
      <c r="FS334" s="5"/>
      <c r="FT334" s="155"/>
      <c r="FU334" s="5"/>
      <c r="FV334" s="5"/>
      <c r="FW334" s="5"/>
      <c r="FX334" s="5"/>
      <c r="FY334" s="5"/>
      <c r="FZ334" s="5"/>
      <c r="GA334" s="45"/>
      <c r="GB334" s="5"/>
    </row>
    <row r="335" spans="1:184" ht="21">
      <c r="A335" s="15">
        <v>296</v>
      </c>
      <c r="B335" s="301"/>
      <c r="C335" s="17" t="s">
        <v>1415</v>
      </c>
      <c r="D335" s="301" t="s">
        <v>111</v>
      </c>
      <c r="E335" s="42">
        <v>1365</v>
      </c>
      <c r="F335" s="5"/>
      <c r="G335" s="5"/>
      <c r="H335" s="266">
        <f t="shared" si="39"/>
        <v>0</v>
      </c>
      <c r="I335" s="64">
        <f t="shared" si="40"/>
        <v>0</v>
      </c>
      <c r="J335" s="8">
        <f t="shared" si="41"/>
        <v>0</v>
      </c>
      <c r="K335" s="262">
        <f t="shared" si="42"/>
        <v>0</v>
      </c>
      <c r="L335" s="318">
        <f t="shared" si="43"/>
        <v>0</v>
      </c>
      <c r="M335" s="8">
        <f t="shared" si="44"/>
        <v>0</v>
      </c>
      <c r="N335" s="187">
        <f t="shared" si="45"/>
        <v>0</v>
      </c>
      <c r="O335" s="8">
        <f t="shared" si="46"/>
        <v>0</v>
      </c>
      <c r="P335" s="5"/>
      <c r="Q335" s="5"/>
      <c r="R335" s="155"/>
      <c r="S335" s="14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155"/>
      <c r="BB335" s="5"/>
      <c r="BC335" s="5"/>
      <c r="BD335" s="5"/>
      <c r="BE335" s="5"/>
      <c r="BF335" s="5"/>
      <c r="BG335" s="5"/>
      <c r="BH335" s="5"/>
      <c r="BI335" s="5"/>
      <c r="BJ335" s="155"/>
      <c r="BK335" s="5"/>
      <c r="BL335" s="5"/>
      <c r="BM335" s="5"/>
      <c r="BN335" s="5"/>
      <c r="BO335" s="5"/>
      <c r="BP335" s="155"/>
      <c r="BQ335" s="5"/>
      <c r="BR335" s="5"/>
      <c r="BS335" s="5"/>
      <c r="BT335" s="5"/>
      <c r="BU335" s="5"/>
      <c r="BV335" s="5"/>
      <c r="BW335" s="5"/>
      <c r="BX335" s="5"/>
      <c r="BY335" s="155"/>
      <c r="BZ335" s="5"/>
      <c r="CA335" s="5"/>
      <c r="CB335" s="155"/>
      <c r="CC335" s="5"/>
      <c r="CD335" s="5"/>
      <c r="CE335" s="15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155"/>
      <c r="CR335" s="5"/>
      <c r="CS335" s="5"/>
      <c r="CT335" s="155"/>
      <c r="CU335" s="5"/>
      <c r="CV335" s="5"/>
      <c r="CW335" s="155"/>
      <c r="CX335" s="5"/>
      <c r="CY335" s="5"/>
      <c r="CZ335" s="155"/>
      <c r="DA335" s="5"/>
      <c r="DB335" s="5"/>
      <c r="DC335" s="5"/>
      <c r="DD335" s="5"/>
      <c r="DE335" s="5"/>
      <c r="DF335" s="5"/>
      <c r="DG335" s="5"/>
      <c r="DH335" s="5"/>
      <c r="DI335" s="155"/>
      <c r="DJ335" s="5"/>
      <c r="DK335" s="5"/>
      <c r="DL335" s="155"/>
      <c r="DM335" s="5"/>
      <c r="DN335" s="5"/>
      <c r="DO335" s="155"/>
      <c r="DP335" s="5"/>
      <c r="DQ335" s="5"/>
      <c r="DR335" s="5"/>
      <c r="DS335" s="5"/>
      <c r="DT335" s="5"/>
      <c r="DU335" s="155"/>
      <c r="DV335" s="5"/>
      <c r="DW335" s="5"/>
      <c r="DX335" s="5"/>
      <c r="DY335" s="5"/>
      <c r="DZ335" s="5"/>
      <c r="EA335" s="5"/>
      <c r="EB335" s="10"/>
      <c r="EC335" s="5"/>
      <c r="ED335" s="155"/>
      <c r="EE335" s="5"/>
      <c r="EF335" s="5"/>
      <c r="EG335" s="15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155"/>
      <c r="EW335" s="5"/>
      <c r="EX335" s="5"/>
      <c r="EY335" s="5"/>
      <c r="EZ335" s="5"/>
      <c r="FA335" s="5"/>
      <c r="FB335" s="155"/>
      <c r="FC335" s="5"/>
      <c r="FD335" s="5"/>
      <c r="FE335" s="5"/>
      <c r="FF335" s="5"/>
      <c r="FG335" s="5"/>
      <c r="FH335" s="155"/>
      <c r="FI335" s="5"/>
      <c r="FJ335" s="5"/>
      <c r="FK335" s="155"/>
      <c r="FL335" s="5"/>
      <c r="FM335" s="5"/>
      <c r="FN335" s="155"/>
      <c r="FO335" s="5"/>
      <c r="FP335" s="5"/>
      <c r="FQ335" s="155"/>
      <c r="FR335" s="5"/>
      <c r="FS335" s="5"/>
      <c r="FT335" s="155"/>
      <c r="FU335" s="5"/>
      <c r="FV335" s="5"/>
      <c r="FW335" s="5"/>
      <c r="FX335" s="5"/>
      <c r="FY335" s="5"/>
      <c r="FZ335" s="5"/>
      <c r="GA335" s="45"/>
      <c r="GB335" s="5"/>
    </row>
    <row r="336" spans="1:184" ht="21">
      <c r="A336" s="15">
        <v>297</v>
      </c>
      <c r="B336" s="301"/>
      <c r="C336" s="17" t="s">
        <v>1524</v>
      </c>
      <c r="D336" s="301" t="s">
        <v>75</v>
      </c>
      <c r="E336" s="42">
        <v>2000</v>
      </c>
      <c r="F336" s="5"/>
      <c r="G336" s="5"/>
      <c r="H336" s="266">
        <f t="shared" si="39"/>
        <v>0</v>
      </c>
      <c r="I336" s="64">
        <f t="shared" si="40"/>
        <v>0</v>
      </c>
      <c r="J336" s="8">
        <f t="shared" si="41"/>
        <v>0</v>
      </c>
      <c r="K336" s="262">
        <f t="shared" si="42"/>
        <v>0</v>
      </c>
      <c r="L336" s="318">
        <f t="shared" si="43"/>
        <v>0</v>
      </c>
      <c r="M336" s="8">
        <f t="shared" si="44"/>
        <v>0</v>
      </c>
      <c r="N336" s="187">
        <f t="shared" si="45"/>
        <v>0</v>
      </c>
      <c r="O336" s="8">
        <f t="shared" si="46"/>
        <v>0</v>
      </c>
      <c r="P336" s="5"/>
      <c r="Q336" s="5"/>
      <c r="R336" s="15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155"/>
      <c r="BB336" s="5"/>
      <c r="BC336" s="5"/>
      <c r="BD336" s="5"/>
      <c r="BE336" s="5"/>
      <c r="BF336" s="5"/>
      <c r="BG336" s="5"/>
      <c r="BH336" s="5"/>
      <c r="BI336" s="5"/>
      <c r="BJ336" s="155"/>
      <c r="BK336" s="5"/>
      <c r="BL336" s="5"/>
      <c r="BM336" s="5"/>
      <c r="BN336" s="5"/>
      <c r="BO336" s="5"/>
      <c r="BP336" s="155"/>
      <c r="BQ336" s="5"/>
      <c r="BR336" s="5"/>
      <c r="BS336" s="5"/>
      <c r="BT336" s="5"/>
      <c r="BU336" s="5"/>
      <c r="BV336" s="5"/>
      <c r="BW336" s="5"/>
      <c r="BX336" s="5"/>
      <c r="BY336" s="155"/>
      <c r="BZ336" s="5"/>
      <c r="CA336" s="5"/>
      <c r="CB336" s="155"/>
      <c r="CC336" s="5"/>
      <c r="CD336" s="5"/>
      <c r="CE336" s="15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155"/>
      <c r="CR336" s="5"/>
      <c r="CS336" s="5"/>
      <c r="CT336" s="155"/>
      <c r="CU336" s="5"/>
      <c r="CV336" s="5"/>
      <c r="CW336" s="155"/>
      <c r="CX336" s="5"/>
      <c r="CY336" s="5"/>
      <c r="CZ336" s="155"/>
      <c r="DA336" s="5"/>
      <c r="DB336" s="5"/>
      <c r="DC336" s="5"/>
      <c r="DD336" s="5"/>
      <c r="DE336" s="5"/>
      <c r="DF336" s="5"/>
      <c r="DG336" s="5"/>
      <c r="DH336" s="5"/>
      <c r="DI336" s="155"/>
      <c r="DJ336" s="5"/>
      <c r="DK336" s="5"/>
      <c r="DL336" s="155"/>
      <c r="DM336" s="5"/>
      <c r="DN336" s="5"/>
      <c r="DO336" s="155"/>
      <c r="DP336" s="5"/>
      <c r="DQ336" s="5"/>
      <c r="DR336" s="5"/>
      <c r="DS336" s="5"/>
      <c r="DT336" s="5"/>
      <c r="DU336" s="155"/>
      <c r="DV336" s="5"/>
      <c r="DW336" s="5"/>
      <c r="DX336" s="5"/>
      <c r="DY336" s="5"/>
      <c r="DZ336" s="5"/>
      <c r="EA336" s="5"/>
      <c r="EB336" s="10"/>
      <c r="EC336" s="5"/>
      <c r="ED336" s="155"/>
      <c r="EE336" s="5"/>
      <c r="EF336" s="5"/>
      <c r="EG336" s="15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155"/>
      <c r="EW336" s="5"/>
      <c r="EX336" s="5"/>
      <c r="EY336" s="5"/>
      <c r="EZ336" s="5"/>
      <c r="FA336" s="5"/>
      <c r="FB336" s="155"/>
      <c r="FC336" s="5"/>
      <c r="FD336" s="5"/>
      <c r="FE336" s="5"/>
      <c r="FF336" s="5"/>
      <c r="FG336" s="5"/>
      <c r="FH336" s="155"/>
      <c r="FI336" s="5"/>
      <c r="FJ336" s="5"/>
      <c r="FK336" s="155"/>
      <c r="FL336" s="5"/>
      <c r="FM336" s="5"/>
      <c r="FN336" s="155"/>
      <c r="FO336" s="5"/>
      <c r="FP336" s="5"/>
      <c r="FQ336" s="155"/>
      <c r="FR336" s="5"/>
      <c r="FS336" s="5"/>
      <c r="FT336" s="155"/>
      <c r="FU336" s="5"/>
      <c r="FV336" s="5"/>
      <c r="FW336" s="5"/>
      <c r="FX336" s="5"/>
      <c r="FY336" s="5"/>
      <c r="FZ336" s="5"/>
      <c r="GA336" s="45"/>
      <c r="GB336" s="5"/>
    </row>
    <row r="337" spans="1:184" ht="21">
      <c r="A337" s="15">
        <v>298</v>
      </c>
      <c r="B337" s="301"/>
      <c r="C337" s="17" t="s">
        <v>1525</v>
      </c>
      <c r="D337" s="301" t="s">
        <v>75</v>
      </c>
      <c r="E337" s="42">
        <v>2000</v>
      </c>
      <c r="F337" s="5"/>
      <c r="G337" s="5"/>
      <c r="H337" s="266">
        <f t="shared" si="39"/>
        <v>0</v>
      </c>
      <c r="I337" s="64">
        <f t="shared" si="40"/>
        <v>0</v>
      </c>
      <c r="J337" s="8">
        <f t="shared" si="41"/>
        <v>0</v>
      </c>
      <c r="K337" s="262">
        <f t="shared" si="42"/>
        <v>0</v>
      </c>
      <c r="L337" s="318">
        <f t="shared" si="43"/>
        <v>0</v>
      </c>
      <c r="M337" s="8">
        <f t="shared" si="44"/>
        <v>0</v>
      </c>
      <c r="N337" s="187">
        <f t="shared" si="45"/>
        <v>0</v>
      </c>
      <c r="O337" s="8">
        <f t="shared" si="46"/>
        <v>0</v>
      </c>
      <c r="P337" s="5"/>
      <c r="Q337" s="5"/>
      <c r="R337" s="15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155"/>
      <c r="BB337" s="5"/>
      <c r="BC337" s="5"/>
      <c r="BD337" s="5"/>
      <c r="BE337" s="5"/>
      <c r="BF337" s="5"/>
      <c r="BG337" s="5"/>
      <c r="BH337" s="5"/>
      <c r="BI337" s="5"/>
      <c r="BJ337" s="155"/>
      <c r="BK337" s="5"/>
      <c r="BL337" s="5"/>
      <c r="BM337" s="5"/>
      <c r="BN337" s="5"/>
      <c r="BO337" s="5"/>
      <c r="BP337" s="155"/>
      <c r="BQ337" s="5"/>
      <c r="BR337" s="5"/>
      <c r="BS337" s="5"/>
      <c r="BT337" s="5"/>
      <c r="BU337" s="5"/>
      <c r="BV337" s="5"/>
      <c r="BW337" s="5"/>
      <c r="BX337" s="5"/>
      <c r="BY337" s="155"/>
      <c r="BZ337" s="5"/>
      <c r="CA337" s="5"/>
      <c r="CB337" s="155"/>
      <c r="CC337" s="5"/>
      <c r="CD337" s="5"/>
      <c r="CE337" s="15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155"/>
      <c r="CR337" s="5"/>
      <c r="CS337" s="5"/>
      <c r="CT337" s="155"/>
      <c r="CU337" s="5"/>
      <c r="CV337" s="5"/>
      <c r="CW337" s="155"/>
      <c r="CX337" s="5"/>
      <c r="CY337" s="5"/>
      <c r="CZ337" s="155"/>
      <c r="DA337" s="5"/>
      <c r="DB337" s="5"/>
      <c r="DC337" s="5"/>
      <c r="DD337" s="5"/>
      <c r="DE337" s="5"/>
      <c r="DF337" s="5"/>
      <c r="DG337" s="5"/>
      <c r="DH337" s="5"/>
      <c r="DI337" s="155"/>
      <c r="DJ337" s="5"/>
      <c r="DK337" s="5"/>
      <c r="DL337" s="155"/>
      <c r="DM337" s="5"/>
      <c r="DN337" s="5"/>
      <c r="DO337" s="155"/>
      <c r="DP337" s="5"/>
      <c r="DQ337" s="5"/>
      <c r="DR337" s="5"/>
      <c r="DS337" s="5"/>
      <c r="DT337" s="5"/>
      <c r="DU337" s="155"/>
      <c r="DV337" s="5"/>
      <c r="DW337" s="5"/>
      <c r="DX337" s="5"/>
      <c r="DY337" s="5"/>
      <c r="DZ337" s="5"/>
      <c r="EA337" s="5"/>
      <c r="EB337" s="10"/>
      <c r="EC337" s="5"/>
      <c r="ED337" s="155"/>
      <c r="EE337" s="5"/>
      <c r="EF337" s="5"/>
      <c r="EG337" s="15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155"/>
      <c r="EW337" s="5"/>
      <c r="EX337" s="5"/>
      <c r="EY337" s="5"/>
      <c r="EZ337" s="5"/>
      <c r="FA337" s="5"/>
      <c r="FB337" s="155"/>
      <c r="FC337" s="5"/>
      <c r="FD337" s="5"/>
      <c r="FE337" s="5"/>
      <c r="FF337" s="5"/>
      <c r="FG337" s="5"/>
      <c r="FH337" s="155"/>
      <c r="FI337" s="5"/>
      <c r="FJ337" s="5"/>
      <c r="FK337" s="155"/>
      <c r="FL337" s="5"/>
      <c r="FM337" s="5"/>
      <c r="FN337" s="155"/>
      <c r="FO337" s="5"/>
      <c r="FP337" s="5"/>
      <c r="FQ337" s="155"/>
      <c r="FR337" s="5"/>
      <c r="FS337" s="5"/>
      <c r="FT337" s="155"/>
      <c r="FU337" s="5"/>
      <c r="FV337" s="5"/>
      <c r="FW337" s="5"/>
      <c r="FX337" s="5"/>
      <c r="FY337" s="5"/>
      <c r="FZ337" s="5"/>
      <c r="GA337" s="45"/>
      <c r="GB337" s="5"/>
    </row>
    <row r="338" spans="1:184" ht="21">
      <c r="A338" s="15">
        <v>299</v>
      </c>
      <c r="B338" s="301"/>
      <c r="C338" s="17" t="s">
        <v>1521</v>
      </c>
      <c r="D338" s="301" t="s">
        <v>110</v>
      </c>
      <c r="E338" s="42">
        <v>2000</v>
      </c>
      <c r="F338" s="5"/>
      <c r="G338" s="5"/>
      <c r="H338" s="266">
        <f t="shared" si="39"/>
        <v>0</v>
      </c>
      <c r="I338" s="64">
        <f t="shared" si="40"/>
        <v>0</v>
      </c>
      <c r="J338" s="8">
        <f t="shared" si="41"/>
        <v>0</v>
      </c>
      <c r="K338" s="262">
        <f t="shared" si="42"/>
        <v>0</v>
      </c>
      <c r="L338" s="318">
        <f t="shared" si="43"/>
        <v>0</v>
      </c>
      <c r="M338" s="8">
        <f t="shared" si="44"/>
        <v>0</v>
      </c>
      <c r="N338" s="187">
        <f t="shared" si="45"/>
        <v>0</v>
      </c>
      <c r="O338" s="8">
        <f t="shared" si="46"/>
        <v>0</v>
      </c>
      <c r="P338" s="5"/>
      <c r="Q338" s="5"/>
      <c r="R338" s="15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155"/>
      <c r="BB338" s="5"/>
      <c r="BC338" s="5"/>
      <c r="BD338" s="5"/>
      <c r="BE338" s="5"/>
      <c r="BF338" s="5"/>
      <c r="BG338" s="5"/>
      <c r="BH338" s="5"/>
      <c r="BI338" s="5"/>
      <c r="BJ338" s="155"/>
      <c r="BK338" s="5"/>
      <c r="BL338" s="5"/>
      <c r="BM338" s="5"/>
      <c r="BN338" s="5"/>
      <c r="BO338" s="5"/>
      <c r="BP338" s="155"/>
      <c r="BQ338" s="5"/>
      <c r="BR338" s="5"/>
      <c r="BS338" s="5"/>
      <c r="BT338" s="5"/>
      <c r="BU338" s="5"/>
      <c r="BV338" s="5"/>
      <c r="BW338" s="5"/>
      <c r="BX338" s="5"/>
      <c r="BY338" s="155"/>
      <c r="BZ338" s="5"/>
      <c r="CA338" s="5"/>
      <c r="CB338" s="155"/>
      <c r="CC338" s="5"/>
      <c r="CD338" s="5"/>
      <c r="CE338" s="15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155"/>
      <c r="CR338" s="5"/>
      <c r="CS338" s="5"/>
      <c r="CT338" s="155"/>
      <c r="CU338" s="5"/>
      <c r="CV338" s="5"/>
      <c r="CW338" s="155"/>
      <c r="CX338" s="5"/>
      <c r="CY338" s="5"/>
      <c r="CZ338" s="155"/>
      <c r="DA338" s="5"/>
      <c r="DB338" s="5"/>
      <c r="DC338" s="5"/>
      <c r="DD338" s="5"/>
      <c r="DE338" s="5"/>
      <c r="DF338" s="5"/>
      <c r="DG338" s="5"/>
      <c r="DH338" s="5"/>
      <c r="DI338" s="155"/>
      <c r="DJ338" s="5"/>
      <c r="DK338" s="5"/>
      <c r="DL338" s="155"/>
      <c r="DM338" s="5"/>
      <c r="DN338" s="5"/>
      <c r="DO338" s="155"/>
      <c r="DP338" s="5"/>
      <c r="DQ338" s="5"/>
      <c r="DR338" s="5"/>
      <c r="DS338" s="5"/>
      <c r="DT338" s="5"/>
      <c r="DU338" s="155"/>
      <c r="DV338" s="5"/>
      <c r="DW338" s="5"/>
      <c r="DX338" s="5"/>
      <c r="DY338" s="5"/>
      <c r="DZ338" s="5"/>
      <c r="EA338" s="5"/>
      <c r="EB338" s="10"/>
      <c r="EC338" s="5"/>
      <c r="ED338" s="155"/>
      <c r="EE338" s="5"/>
      <c r="EF338" s="5"/>
      <c r="EG338" s="15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155"/>
      <c r="EW338" s="5"/>
      <c r="EX338" s="5"/>
      <c r="EY338" s="5"/>
      <c r="EZ338" s="5"/>
      <c r="FA338" s="5"/>
      <c r="FB338" s="155"/>
      <c r="FC338" s="5"/>
      <c r="FD338" s="5"/>
      <c r="FE338" s="5"/>
      <c r="FF338" s="5"/>
      <c r="FG338" s="5"/>
      <c r="FH338" s="155"/>
      <c r="FI338" s="5"/>
      <c r="FJ338" s="5"/>
      <c r="FK338" s="155"/>
      <c r="FL338" s="5"/>
      <c r="FM338" s="5"/>
      <c r="FN338" s="155"/>
      <c r="FO338" s="5"/>
      <c r="FP338" s="5"/>
      <c r="FQ338" s="155"/>
      <c r="FR338" s="5"/>
      <c r="FS338" s="5"/>
      <c r="FT338" s="155"/>
      <c r="FU338" s="5"/>
      <c r="FV338" s="5"/>
      <c r="FW338" s="5"/>
      <c r="FX338" s="5"/>
      <c r="FY338" s="5"/>
      <c r="FZ338" s="5"/>
      <c r="GA338" s="45"/>
      <c r="GB338" s="5"/>
    </row>
    <row r="339" spans="1:184" ht="21">
      <c r="A339" s="15">
        <v>300</v>
      </c>
      <c r="B339" s="301"/>
      <c r="C339" s="17" t="s">
        <v>1427</v>
      </c>
      <c r="D339" s="301" t="s">
        <v>85</v>
      </c>
      <c r="E339" s="42">
        <v>2000</v>
      </c>
      <c r="F339" s="5"/>
      <c r="G339" s="5"/>
      <c r="H339" s="266">
        <f t="shared" si="39"/>
        <v>0</v>
      </c>
      <c r="I339" s="64">
        <f t="shared" si="40"/>
        <v>0</v>
      </c>
      <c r="J339" s="8">
        <f t="shared" si="41"/>
        <v>0</v>
      </c>
      <c r="K339" s="262">
        <f t="shared" si="42"/>
        <v>0</v>
      </c>
      <c r="L339" s="318">
        <f t="shared" si="43"/>
        <v>0</v>
      </c>
      <c r="M339" s="8">
        <f t="shared" si="44"/>
        <v>0</v>
      </c>
      <c r="N339" s="187">
        <f t="shared" si="45"/>
        <v>0</v>
      </c>
      <c r="O339" s="8">
        <f t="shared" si="46"/>
        <v>0</v>
      </c>
      <c r="P339" s="5"/>
      <c r="Q339" s="5"/>
      <c r="R339" s="15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155"/>
      <c r="BB339" s="5"/>
      <c r="BC339" s="5"/>
      <c r="BD339" s="5"/>
      <c r="BE339" s="5"/>
      <c r="BF339" s="5"/>
      <c r="BG339" s="5"/>
      <c r="BH339" s="5"/>
      <c r="BI339" s="5"/>
      <c r="BJ339" s="155"/>
      <c r="BK339" s="5"/>
      <c r="BL339" s="5"/>
      <c r="BM339" s="5"/>
      <c r="BN339" s="5"/>
      <c r="BO339" s="5"/>
      <c r="BP339" s="155"/>
      <c r="BQ339" s="5"/>
      <c r="BR339" s="5"/>
      <c r="BS339" s="5"/>
      <c r="BT339" s="5"/>
      <c r="BU339" s="5"/>
      <c r="BV339" s="5"/>
      <c r="BW339" s="5"/>
      <c r="BX339" s="5"/>
      <c r="BY339" s="155"/>
      <c r="BZ339" s="5"/>
      <c r="CA339" s="5"/>
      <c r="CB339" s="155"/>
      <c r="CC339" s="5"/>
      <c r="CD339" s="5"/>
      <c r="CE339" s="15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155"/>
      <c r="CR339" s="5"/>
      <c r="CS339" s="5"/>
      <c r="CT339" s="155"/>
      <c r="CU339" s="5"/>
      <c r="CV339" s="5"/>
      <c r="CW339" s="155"/>
      <c r="CX339" s="5"/>
      <c r="CY339" s="5"/>
      <c r="CZ339" s="155"/>
      <c r="DA339" s="5"/>
      <c r="DB339" s="5"/>
      <c r="DC339" s="5"/>
      <c r="DD339" s="5"/>
      <c r="DE339" s="5"/>
      <c r="DF339" s="5"/>
      <c r="DG339" s="5"/>
      <c r="DH339" s="5"/>
      <c r="DI339" s="155"/>
      <c r="DJ339" s="5"/>
      <c r="DK339" s="5"/>
      <c r="DL339" s="155"/>
      <c r="DM339" s="5"/>
      <c r="DN339" s="5"/>
      <c r="DO339" s="155"/>
      <c r="DP339" s="5"/>
      <c r="DQ339" s="5"/>
      <c r="DR339" s="5"/>
      <c r="DS339" s="5"/>
      <c r="DT339" s="5"/>
      <c r="DU339" s="155"/>
      <c r="DV339" s="5"/>
      <c r="DW339" s="5"/>
      <c r="DX339" s="5"/>
      <c r="DY339" s="5"/>
      <c r="DZ339" s="5"/>
      <c r="EA339" s="5"/>
      <c r="EB339" s="10"/>
      <c r="EC339" s="5"/>
      <c r="ED339" s="155"/>
      <c r="EE339" s="5"/>
      <c r="EF339" s="5"/>
      <c r="EG339" s="15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155"/>
      <c r="EW339" s="5"/>
      <c r="EX339" s="5"/>
      <c r="EY339" s="5"/>
      <c r="EZ339" s="5"/>
      <c r="FA339" s="5"/>
      <c r="FB339" s="155"/>
      <c r="FC339" s="5"/>
      <c r="FD339" s="5"/>
      <c r="FE339" s="5"/>
      <c r="FF339" s="5"/>
      <c r="FG339" s="5"/>
      <c r="FH339" s="155"/>
      <c r="FI339" s="5"/>
      <c r="FJ339" s="5"/>
      <c r="FK339" s="155"/>
      <c r="FL339" s="5"/>
      <c r="FM339" s="5"/>
      <c r="FN339" s="155"/>
      <c r="FO339" s="5"/>
      <c r="FP339" s="5"/>
      <c r="FQ339" s="155"/>
      <c r="FR339" s="5"/>
      <c r="FS339" s="5"/>
      <c r="FT339" s="155"/>
      <c r="FU339" s="5"/>
      <c r="FV339" s="5"/>
      <c r="FW339" s="5"/>
      <c r="FX339" s="5"/>
      <c r="FY339" s="5"/>
      <c r="FZ339" s="5"/>
      <c r="GA339" s="45"/>
      <c r="GB339" s="5"/>
    </row>
    <row r="340" spans="1:184" ht="21">
      <c r="A340" s="15">
        <v>301</v>
      </c>
      <c r="B340" s="301"/>
      <c r="C340" s="17" t="s">
        <v>1428</v>
      </c>
      <c r="D340" s="301" t="s">
        <v>85</v>
      </c>
      <c r="E340" s="42">
        <v>2000</v>
      </c>
      <c r="F340" s="5"/>
      <c r="G340" s="5"/>
      <c r="H340" s="266">
        <f t="shared" si="39"/>
        <v>0</v>
      </c>
      <c r="I340" s="64">
        <f t="shared" si="40"/>
        <v>0</v>
      </c>
      <c r="J340" s="8">
        <f t="shared" si="41"/>
        <v>0</v>
      </c>
      <c r="K340" s="262">
        <f t="shared" si="42"/>
        <v>0</v>
      </c>
      <c r="L340" s="318">
        <f t="shared" si="43"/>
        <v>0</v>
      </c>
      <c r="M340" s="8">
        <f t="shared" si="44"/>
        <v>0</v>
      </c>
      <c r="N340" s="187">
        <f t="shared" si="45"/>
        <v>0</v>
      </c>
      <c r="O340" s="8">
        <f t="shared" si="46"/>
        <v>0</v>
      </c>
      <c r="P340" s="5"/>
      <c r="Q340" s="5"/>
      <c r="R340" s="15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155"/>
      <c r="BB340" s="5"/>
      <c r="BC340" s="5"/>
      <c r="BD340" s="5"/>
      <c r="BE340" s="5"/>
      <c r="BF340" s="5"/>
      <c r="BG340" s="5"/>
      <c r="BH340" s="5"/>
      <c r="BI340" s="5"/>
      <c r="BJ340" s="155"/>
      <c r="BK340" s="5"/>
      <c r="BL340" s="5"/>
      <c r="BM340" s="5"/>
      <c r="BN340" s="5"/>
      <c r="BO340" s="5"/>
      <c r="BP340" s="155"/>
      <c r="BQ340" s="5"/>
      <c r="BR340" s="5"/>
      <c r="BS340" s="5"/>
      <c r="BT340" s="5"/>
      <c r="BU340" s="5"/>
      <c r="BV340" s="5"/>
      <c r="BW340" s="5"/>
      <c r="BX340" s="5"/>
      <c r="BY340" s="155"/>
      <c r="BZ340" s="5"/>
      <c r="CA340" s="5"/>
      <c r="CB340" s="155"/>
      <c r="CC340" s="5"/>
      <c r="CD340" s="5"/>
      <c r="CE340" s="15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155"/>
      <c r="CR340" s="5"/>
      <c r="CS340" s="5"/>
      <c r="CT340" s="155"/>
      <c r="CU340" s="5"/>
      <c r="CV340" s="5"/>
      <c r="CW340" s="155"/>
      <c r="CX340" s="5"/>
      <c r="CY340" s="5"/>
      <c r="CZ340" s="155"/>
      <c r="DA340" s="5"/>
      <c r="DB340" s="5"/>
      <c r="DC340" s="5"/>
      <c r="DD340" s="5"/>
      <c r="DE340" s="5"/>
      <c r="DF340" s="5"/>
      <c r="DG340" s="5"/>
      <c r="DH340" s="5"/>
      <c r="DI340" s="155"/>
      <c r="DJ340" s="5"/>
      <c r="DK340" s="5"/>
      <c r="DL340" s="155"/>
      <c r="DM340" s="5"/>
      <c r="DN340" s="5"/>
      <c r="DO340" s="155"/>
      <c r="DP340" s="5"/>
      <c r="DQ340" s="5"/>
      <c r="DR340" s="5"/>
      <c r="DS340" s="5"/>
      <c r="DT340" s="5"/>
      <c r="DU340" s="155"/>
      <c r="DV340" s="5"/>
      <c r="DW340" s="5"/>
      <c r="DX340" s="5"/>
      <c r="DY340" s="5"/>
      <c r="DZ340" s="5"/>
      <c r="EA340" s="5"/>
      <c r="EB340" s="10"/>
      <c r="EC340" s="5"/>
      <c r="ED340" s="155"/>
      <c r="EE340" s="5"/>
      <c r="EF340" s="5"/>
      <c r="EG340" s="15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155"/>
      <c r="EW340" s="5"/>
      <c r="EX340" s="5"/>
      <c r="EY340" s="5"/>
      <c r="EZ340" s="5"/>
      <c r="FA340" s="5"/>
      <c r="FB340" s="155"/>
      <c r="FC340" s="5"/>
      <c r="FD340" s="5"/>
      <c r="FE340" s="5"/>
      <c r="FF340" s="5"/>
      <c r="FG340" s="5"/>
      <c r="FH340" s="155"/>
      <c r="FI340" s="5"/>
      <c r="FJ340" s="5"/>
      <c r="FK340" s="155"/>
      <c r="FL340" s="5"/>
      <c r="FM340" s="5"/>
      <c r="FN340" s="155"/>
      <c r="FO340" s="5"/>
      <c r="FP340" s="5"/>
      <c r="FQ340" s="155"/>
      <c r="FR340" s="5"/>
      <c r="FS340" s="5"/>
      <c r="FT340" s="155"/>
      <c r="FU340" s="5"/>
      <c r="FV340" s="5"/>
      <c r="FW340" s="5"/>
      <c r="FX340" s="5"/>
      <c r="FY340" s="5"/>
      <c r="FZ340" s="5"/>
      <c r="GA340" s="45"/>
      <c r="GB340" s="5"/>
    </row>
    <row r="341" spans="1:184" ht="21">
      <c r="A341" s="15">
        <v>302</v>
      </c>
      <c r="B341" s="301"/>
      <c r="C341" s="17" t="s">
        <v>1429</v>
      </c>
      <c r="D341" s="301" t="s">
        <v>85</v>
      </c>
      <c r="E341" s="42">
        <v>2000</v>
      </c>
      <c r="F341" s="5"/>
      <c r="G341" s="5"/>
      <c r="H341" s="266">
        <f t="shared" si="39"/>
        <v>0</v>
      </c>
      <c r="I341" s="64">
        <f t="shared" si="40"/>
        <v>0</v>
      </c>
      <c r="J341" s="8">
        <f t="shared" si="41"/>
        <v>0</v>
      </c>
      <c r="K341" s="262">
        <f t="shared" si="42"/>
        <v>0</v>
      </c>
      <c r="L341" s="318">
        <f t="shared" si="43"/>
        <v>0</v>
      </c>
      <c r="M341" s="8">
        <f t="shared" si="44"/>
        <v>0</v>
      </c>
      <c r="N341" s="187">
        <f t="shared" si="45"/>
        <v>0</v>
      </c>
      <c r="O341" s="8">
        <f t="shared" si="46"/>
        <v>0</v>
      </c>
      <c r="P341" s="5"/>
      <c r="Q341" s="5"/>
      <c r="R341" s="15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155"/>
      <c r="BB341" s="5"/>
      <c r="BC341" s="5"/>
      <c r="BD341" s="5"/>
      <c r="BE341" s="5"/>
      <c r="BF341" s="5"/>
      <c r="BG341" s="5"/>
      <c r="BH341" s="5"/>
      <c r="BI341" s="5"/>
      <c r="BJ341" s="155"/>
      <c r="BK341" s="5"/>
      <c r="BL341" s="5"/>
      <c r="BM341" s="5"/>
      <c r="BN341" s="5"/>
      <c r="BO341" s="5"/>
      <c r="BP341" s="155"/>
      <c r="BQ341" s="5"/>
      <c r="BR341" s="5"/>
      <c r="BS341" s="5"/>
      <c r="BT341" s="5"/>
      <c r="BU341" s="5"/>
      <c r="BV341" s="5"/>
      <c r="BW341" s="5"/>
      <c r="BX341" s="5"/>
      <c r="BY341" s="155"/>
      <c r="BZ341" s="5"/>
      <c r="CA341" s="5"/>
      <c r="CB341" s="155"/>
      <c r="CC341" s="5"/>
      <c r="CD341" s="5"/>
      <c r="CE341" s="15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155"/>
      <c r="CR341" s="5"/>
      <c r="CS341" s="5"/>
      <c r="CT341" s="155"/>
      <c r="CU341" s="5"/>
      <c r="CV341" s="5"/>
      <c r="CW341" s="155"/>
      <c r="CX341" s="5"/>
      <c r="CY341" s="5"/>
      <c r="CZ341" s="155"/>
      <c r="DA341" s="5"/>
      <c r="DB341" s="5"/>
      <c r="DC341" s="5"/>
      <c r="DD341" s="5"/>
      <c r="DE341" s="5"/>
      <c r="DF341" s="5"/>
      <c r="DG341" s="5"/>
      <c r="DH341" s="5"/>
      <c r="DI341" s="155"/>
      <c r="DJ341" s="5"/>
      <c r="DK341" s="5"/>
      <c r="DL341" s="155"/>
      <c r="DM341" s="5"/>
      <c r="DN341" s="5"/>
      <c r="DO341" s="155"/>
      <c r="DP341" s="5"/>
      <c r="DQ341" s="5"/>
      <c r="DR341" s="5"/>
      <c r="DS341" s="5"/>
      <c r="DT341" s="5"/>
      <c r="DU341" s="155"/>
      <c r="DV341" s="5"/>
      <c r="DW341" s="5"/>
      <c r="DX341" s="5"/>
      <c r="DY341" s="5"/>
      <c r="DZ341" s="5"/>
      <c r="EA341" s="5"/>
      <c r="EB341" s="10"/>
      <c r="EC341" s="5"/>
      <c r="ED341" s="155"/>
      <c r="EE341" s="5"/>
      <c r="EF341" s="5"/>
      <c r="EG341" s="15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155"/>
      <c r="EW341" s="5"/>
      <c r="EX341" s="5"/>
      <c r="EY341" s="5"/>
      <c r="EZ341" s="5"/>
      <c r="FA341" s="5"/>
      <c r="FB341" s="155"/>
      <c r="FC341" s="5"/>
      <c r="FD341" s="5"/>
      <c r="FE341" s="5"/>
      <c r="FF341" s="5"/>
      <c r="FG341" s="5"/>
      <c r="FH341" s="155"/>
      <c r="FI341" s="5"/>
      <c r="FJ341" s="5"/>
      <c r="FK341" s="155"/>
      <c r="FL341" s="5"/>
      <c r="FM341" s="5"/>
      <c r="FN341" s="155"/>
      <c r="FO341" s="5"/>
      <c r="FP341" s="5"/>
      <c r="FQ341" s="155"/>
      <c r="FR341" s="5"/>
      <c r="FS341" s="5"/>
      <c r="FT341" s="155"/>
      <c r="FU341" s="5"/>
      <c r="FV341" s="5"/>
      <c r="FW341" s="5"/>
      <c r="FX341" s="5"/>
      <c r="FY341" s="5"/>
      <c r="FZ341" s="5"/>
      <c r="GA341" s="45"/>
      <c r="GB341" s="5"/>
    </row>
    <row r="342" spans="1:184" ht="22.5">
      <c r="A342" s="5"/>
      <c r="B342" s="209"/>
      <c r="C342" s="221" t="s">
        <v>1833</v>
      </c>
      <c r="D342" s="5"/>
      <c r="E342" s="86"/>
      <c r="F342" s="5"/>
      <c r="G342" s="5"/>
      <c r="H342" s="266"/>
      <c r="I342" s="64">
        <f t="shared" si="40"/>
        <v>0</v>
      </c>
      <c r="J342" s="8">
        <f t="shared" si="41"/>
        <v>0</v>
      </c>
      <c r="K342" s="262">
        <f t="shared" si="42"/>
        <v>0</v>
      </c>
      <c r="L342" s="318">
        <f t="shared" si="43"/>
        <v>0</v>
      </c>
      <c r="M342" s="8">
        <f t="shared" si="44"/>
        <v>0</v>
      </c>
      <c r="N342" s="187">
        <f t="shared" si="45"/>
        <v>0</v>
      </c>
      <c r="O342" s="87">
        <f>SUM(O8:O341)</f>
        <v>117216281.94710003</v>
      </c>
      <c r="P342" s="5"/>
      <c r="Q342" s="5"/>
      <c r="R342" s="15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155"/>
      <c r="BB342" s="5"/>
      <c r="BC342" s="5"/>
      <c r="BD342" s="5"/>
      <c r="BE342" s="5"/>
      <c r="BF342" s="5"/>
      <c r="BG342" s="5"/>
      <c r="BH342" s="5"/>
      <c r="BI342" s="5"/>
      <c r="BJ342" s="155"/>
      <c r="BK342" s="5"/>
      <c r="BL342" s="5"/>
      <c r="BM342" s="5"/>
      <c r="BN342" s="5"/>
      <c r="BO342" s="5"/>
      <c r="BP342" s="155"/>
      <c r="BQ342" s="5"/>
      <c r="BR342" s="5"/>
      <c r="BS342" s="5"/>
      <c r="BT342" s="5"/>
      <c r="BU342" s="5"/>
      <c r="BV342" s="5"/>
      <c r="BW342" s="5"/>
      <c r="BX342" s="5"/>
      <c r="BY342" s="155"/>
      <c r="BZ342" s="5"/>
      <c r="CA342" s="5"/>
      <c r="CB342" s="155"/>
      <c r="CC342" s="5"/>
      <c r="CD342" s="5"/>
      <c r="CE342" s="15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155"/>
      <c r="CR342" s="5"/>
      <c r="CS342" s="5"/>
      <c r="CT342" s="155"/>
      <c r="CU342" s="5"/>
      <c r="CV342" s="5"/>
      <c r="CW342" s="155"/>
      <c r="CX342" s="5"/>
      <c r="CY342" s="5"/>
      <c r="CZ342" s="155"/>
      <c r="DA342" s="5"/>
      <c r="DB342" s="5"/>
      <c r="DC342" s="5"/>
      <c r="DD342" s="5"/>
      <c r="DE342" s="5"/>
      <c r="DF342" s="5"/>
      <c r="DG342" s="5"/>
      <c r="DH342" s="5"/>
      <c r="DI342" s="155"/>
      <c r="DJ342" s="5"/>
      <c r="DK342" s="5"/>
      <c r="DL342" s="155"/>
      <c r="DM342" s="5"/>
      <c r="DN342" s="5"/>
      <c r="DO342" s="155"/>
      <c r="DP342" s="5"/>
      <c r="DQ342" s="5"/>
      <c r="DR342" s="5"/>
      <c r="DS342" s="5"/>
      <c r="DT342" s="5"/>
      <c r="DU342" s="155"/>
      <c r="DV342" s="5"/>
      <c r="DW342" s="5"/>
      <c r="DX342" s="5"/>
      <c r="DY342" s="5"/>
      <c r="DZ342" s="5"/>
      <c r="EA342" s="5"/>
      <c r="EB342" s="10"/>
      <c r="EC342" s="5"/>
      <c r="ED342" s="155"/>
      <c r="EE342" s="5"/>
      <c r="EF342" s="5"/>
      <c r="EG342" s="15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155"/>
      <c r="EW342" s="5"/>
      <c r="EX342" s="5"/>
      <c r="EY342" s="5"/>
      <c r="EZ342" s="5"/>
      <c r="FA342" s="5"/>
      <c r="FB342" s="155"/>
      <c r="FC342" s="5"/>
      <c r="FD342" s="5"/>
      <c r="FE342" s="5"/>
      <c r="FF342" s="5"/>
      <c r="FG342" s="5"/>
      <c r="FH342" s="155"/>
      <c r="FI342" s="5"/>
      <c r="FJ342" s="5"/>
      <c r="FK342" s="155"/>
      <c r="FL342" s="5"/>
      <c r="FM342" s="5"/>
      <c r="FN342" s="155"/>
      <c r="FO342" s="5"/>
      <c r="FP342" s="5"/>
      <c r="FQ342" s="155"/>
      <c r="FR342" s="5"/>
      <c r="FS342" s="5"/>
      <c r="FT342" s="155"/>
      <c r="FU342" s="5"/>
      <c r="FV342" s="5"/>
      <c r="FW342" s="5"/>
      <c r="FX342" s="5"/>
      <c r="FY342" s="5"/>
      <c r="FZ342" s="5"/>
      <c r="GA342" s="45"/>
      <c r="GB342" s="5"/>
    </row>
    <row r="343" ht="22.5">
      <c r="O343" s="143"/>
    </row>
    <row r="344" ht="21">
      <c r="O344" s="193"/>
    </row>
  </sheetData>
  <sheetProtection/>
  <mergeCells count="246">
    <mergeCell ref="FZ6:FZ7"/>
    <mergeCell ref="GA6:GA7"/>
    <mergeCell ref="FT6:FT7"/>
    <mergeCell ref="FU6:FU7"/>
    <mergeCell ref="FV6:FV7"/>
    <mergeCell ref="FW6:FW7"/>
    <mergeCell ref="FX6:FX7"/>
    <mergeCell ref="FY6:FY7"/>
    <mergeCell ref="FN6:FN7"/>
    <mergeCell ref="FO6:FO7"/>
    <mergeCell ref="FP6:FP7"/>
    <mergeCell ref="FQ6:FQ7"/>
    <mergeCell ref="FR6:FR7"/>
    <mergeCell ref="FS6:FS7"/>
    <mergeCell ref="FH6:FH7"/>
    <mergeCell ref="FI6:FI7"/>
    <mergeCell ref="FJ6:FJ7"/>
    <mergeCell ref="FK6:FK7"/>
    <mergeCell ref="FL6:FL7"/>
    <mergeCell ref="FM6:FM7"/>
    <mergeCell ref="FB6:FB7"/>
    <mergeCell ref="FC6:FC7"/>
    <mergeCell ref="FD6:FD7"/>
    <mergeCell ref="FE6:FE7"/>
    <mergeCell ref="FF6:FF7"/>
    <mergeCell ref="FG6:FG7"/>
    <mergeCell ref="EV6:EV7"/>
    <mergeCell ref="EW6:EW7"/>
    <mergeCell ref="EX6:EX7"/>
    <mergeCell ref="EY6:EY7"/>
    <mergeCell ref="EZ6:EZ7"/>
    <mergeCell ref="FA6:FA7"/>
    <mergeCell ref="EP6:EP7"/>
    <mergeCell ref="EQ6:EQ7"/>
    <mergeCell ref="ER6:ER7"/>
    <mergeCell ref="ES6:ES7"/>
    <mergeCell ref="ET6:ET7"/>
    <mergeCell ref="EU6:EU7"/>
    <mergeCell ref="EJ6:EJ7"/>
    <mergeCell ref="EK6:EK7"/>
    <mergeCell ref="EL6:EL7"/>
    <mergeCell ref="EM6:EM7"/>
    <mergeCell ref="EN6:EN7"/>
    <mergeCell ref="EO6:EO7"/>
    <mergeCell ref="ED6:ED7"/>
    <mergeCell ref="EE6:EE7"/>
    <mergeCell ref="EF6:EF7"/>
    <mergeCell ref="EG6:EG7"/>
    <mergeCell ref="EH6:EH7"/>
    <mergeCell ref="EI6:EI7"/>
    <mergeCell ref="DX6:DX7"/>
    <mergeCell ref="DY6:DY7"/>
    <mergeCell ref="DZ6:DZ7"/>
    <mergeCell ref="EA6:EA7"/>
    <mergeCell ref="EB6:EB7"/>
    <mergeCell ref="EC6:EC7"/>
    <mergeCell ref="DR6:DR7"/>
    <mergeCell ref="DS6:DS7"/>
    <mergeCell ref="DT6:DT7"/>
    <mergeCell ref="DU6:DU7"/>
    <mergeCell ref="DV6:DV7"/>
    <mergeCell ref="DW6:DW7"/>
    <mergeCell ref="DL6:DL7"/>
    <mergeCell ref="DM6:DM7"/>
    <mergeCell ref="DN6:DN7"/>
    <mergeCell ref="DO6:DO7"/>
    <mergeCell ref="DP6:DP7"/>
    <mergeCell ref="DQ6:DQ7"/>
    <mergeCell ref="DD6:DD7"/>
    <mergeCell ref="DF6:DF7"/>
    <mergeCell ref="DH6:DH7"/>
    <mergeCell ref="DI6:DI7"/>
    <mergeCell ref="DJ6:DJ7"/>
    <mergeCell ref="DK6:DK7"/>
    <mergeCell ref="CX6:CX7"/>
    <mergeCell ref="CY6:CY7"/>
    <mergeCell ref="CZ6:CZ7"/>
    <mergeCell ref="DA6:DA7"/>
    <mergeCell ref="DB6:DB7"/>
    <mergeCell ref="DC6:DC7"/>
    <mergeCell ref="CR6:CR7"/>
    <mergeCell ref="CS6:CS7"/>
    <mergeCell ref="CT6:CT7"/>
    <mergeCell ref="CU6:CU7"/>
    <mergeCell ref="CV6:CV7"/>
    <mergeCell ref="CW6:CW7"/>
    <mergeCell ref="CL6:CL7"/>
    <mergeCell ref="CM6:CM7"/>
    <mergeCell ref="CN6:CN7"/>
    <mergeCell ref="CO6:CO7"/>
    <mergeCell ref="CP6:CP7"/>
    <mergeCell ref="CQ6:CQ7"/>
    <mergeCell ref="CF6:CF7"/>
    <mergeCell ref="CG6:CG7"/>
    <mergeCell ref="CH6:CH7"/>
    <mergeCell ref="CI6:CI7"/>
    <mergeCell ref="CJ6:CJ7"/>
    <mergeCell ref="CK6:CK7"/>
    <mergeCell ref="BZ6:BZ7"/>
    <mergeCell ref="CA6:CA7"/>
    <mergeCell ref="CB6:CB7"/>
    <mergeCell ref="CC6:CC7"/>
    <mergeCell ref="CD6:CD7"/>
    <mergeCell ref="CE6:CE7"/>
    <mergeCell ref="BR6:BR7"/>
    <mergeCell ref="BS6:BS7"/>
    <mergeCell ref="BT6:BT7"/>
    <mergeCell ref="BV6:BV7"/>
    <mergeCell ref="BX6:BX7"/>
    <mergeCell ref="BY6:BY7"/>
    <mergeCell ref="BL6:BL7"/>
    <mergeCell ref="BM6:BM7"/>
    <mergeCell ref="BN6:BN7"/>
    <mergeCell ref="BO6:BO7"/>
    <mergeCell ref="BP6:BP7"/>
    <mergeCell ref="BQ6:BQ7"/>
    <mergeCell ref="BF6:BF7"/>
    <mergeCell ref="BG6:BG7"/>
    <mergeCell ref="BH6:BH7"/>
    <mergeCell ref="BI6:BI7"/>
    <mergeCell ref="BJ6:BJ7"/>
    <mergeCell ref="BK6:BK7"/>
    <mergeCell ref="AZ6:AZ7"/>
    <mergeCell ref="BA6:BA7"/>
    <mergeCell ref="BB6:BB7"/>
    <mergeCell ref="BC6:BC7"/>
    <mergeCell ref="BD6:BD7"/>
    <mergeCell ref="BE6:BE7"/>
    <mergeCell ref="AT6:AT7"/>
    <mergeCell ref="AU6:AU7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V6:V7"/>
    <mergeCell ref="W6:W7"/>
    <mergeCell ref="X6:X7"/>
    <mergeCell ref="Y6:Y7"/>
    <mergeCell ref="Z6:Z7"/>
    <mergeCell ref="AA6:AA7"/>
    <mergeCell ref="P6:P7"/>
    <mergeCell ref="Q6:Q7"/>
    <mergeCell ref="R6:R7"/>
    <mergeCell ref="S6:S7"/>
    <mergeCell ref="T6:T7"/>
    <mergeCell ref="U6:U7"/>
    <mergeCell ref="FY5:GA5"/>
    <mergeCell ref="F6:F7"/>
    <mergeCell ref="G6:G7"/>
    <mergeCell ref="H6:H7"/>
    <mergeCell ref="I6:I7"/>
    <mergeCell ref="J6:J7"/>
    <mergeCell ref="L6:L7"/>
    <mergeCell ref="M6:M7"/>
    <mergeCell ref="N6:N7"/>
    <mergeCell ref="O6:O7"/>
    <mergeCell ref="FG5:FI5"/>
    <mergeCell ref="FJ5:FL5"/>
    <mergeCell ref="FM5:FO5"/>
    <mergeCell ref="FP5:FR5"/>
    <mergeCell ref="FS5:FU5"/>
    <mergeCell ref="FV5:FX5"/>
    <mergeCell ref="EO5:EQ5"/>
    <mergeCell ref="ER5:ET5"/>
    <mergeCell ref="EU5:EW5"/>
    <mergeCell ref="EX5:EZ5"/>
    <mergeCell ref="FA5:FC5"/>
    <mergeCell ref="FD5:FF5"/>
    <mergeCell ref="DW5:DY5"/>
    <mergeCell ref="DZ5:EB5"/>
    <mergeCell ref="EC5:EE5"/>
    <mergeCell ref="EF5:EH5"/>
    <mergeCell ref="EI5:EK5"/>
    <mergeCell ref="EL5:EN5"/>
    <mergeCell ref="DN5:DP5"/>
    <mergeCell ref="DQ5:DS5"/>
    <mergeCell ref="DT5:DV5"/>
    <mergeCell ref="CM5:CO5"/>
    <mergeCell ref="CP5:CR5"/>
    <mergeCell ref="CS5:CU5"/>
    <mergeCell ref="CV5:CX5"/>
    <mergeCell ref="CY5:DA5"/>
    <mergeCell ref="DB5:DD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S4:AJ4"/>
    <mergeCell ref="AK4:BE4"/>
    <mergeCell ref="BF4:BQ4"/>
    <mergeCell ref="BR4:GA4"/>
    <mergeCell ref="AQ5:AS5"/>
    <mergeCell ref="AT5:AV5"/>
    <mergeCell ref="AW5:AY5"/>
    <mergeCell ref="AZ5:BB5"/>
    <mergeCell ref="GB4:GB7"/>
    <mergeCell ref="BU5:BW5"/>
    <mergeCell ref="BX5:BZ5"/>
    <mergeCell ref="CA5:CC5"/>
    <mergeCell ref="CD5:CF5"/>
    <mergeCell ref="CG5:CI5"/>
    <mergeCell ref="CJ5:CL5"/>
    <mergeCell ref="BC5:BE5"/>
    <mergeCell ref="BF5:BH5"/>
    <mergeCell ref="BI5:BK5"/>
    <mergeCell ref="BL5:BN5"/>
    <mergeCell ref="BO5:BQ5"/>
    <mergeCell ref="BR5:BT5"/>
    <mergeCell ref="DE5:DG5"/>
    <mergeCell ref="DH5:DJ5"/>
    <mergeCell ref="DK5:DM5"/>
    <mergeCell ref="A1:O1"/>
    <mergeCell ref="A2:O2"/>
    <mergeCell ref="A4:A7"/>
    <mergeCell ref="B4:B7"/>
    <mergeCell ref="C4:C7"/>
    <mergeCell ref="D4:D7"/>
    <mergeCell ref="E4:E7"/>
    <mergeCell ref="F4:H5"/>
    <mergeCell ref="I4:J5"/>
    <mergeCell ref="K4:K7"/>
    <mergeCell ref="L4:L5"/>
    <mergeCell ref="M4:O5"/>
  </mergeCells>
  <printOptions/>
  <pageMargins left="0.3937007874015748" right="0.15748031496062992" top="0.4330708661417323" bottom="0.35433070866141736" header="0.31496062992125984" footer="0.31496062992125984"/>
  <pageSetup horizontalDpi="300" verticalDpi="300" orientation="portrait" paperSize="9" scale="44" r:id="rId1"/>
  <headerFooter>
    <oddHeader>&amp;R&amp;14&amp;P/&amp;N</oddHeader>
    <oddFooter>&amp;R&amp;14&amp;A</oddFooter>
  </headerFooter>
  <colBreaks count="2" manualBreakCount="2">
    <brk id="15" max="338" man="1"/>
    <brk id="134" max="3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A871"/>
  <sheetViews>
    <sheetView view="pageBreakPreview" zoomScale="60" zoomScaleNormal="80" zoomScalePageLayoutView="0" workbookViewId="0" topLeftCell="A1">
      <pane xSplit="15" ySplit="7" topLeftCell="P191" activePane="bottomRight" state="frozen"/>
      <selection pane="topLeft" activeCell="A1" sqref="A1"/>
      <selection pane="topRight" activeCell="Q1" sqref="Q1"/>
      <selection pane="bottomLeft" activeCell="A8" sqref="A8"/>
      <selection pane="bottomRight" activeCell="D201" sqref="D201"/>
    </sheetView>
  </sheetViews>
  <sheetFormatPr defaultColWidth="9.00390625" defaultRowHeight="24"/>
  <cols>
    <col min="1" max="1" width="6.50390625" style="54" customWidth="1"/>
    <col min="2" max="2" width="14.00390625" style="54" customWidth="1"/>
    <col min="3" max="3" width="46.375" style="54" customWidth="1"/>
    <col min="4" max="4" width="13.625" style="54" customWidth="1"/>
    <col min="5" max="5" width="13.125" style="185" bestFit="1" customWidth="1"/>
    <col min="6" max="6" width="24.375" style="34" bestFit="1" customWidth="1"/>
    <col min="7" max="7" width="11.50390625" style="34" bestFit="1" customWidth="1"/>
    <col min="8" max="8" width="15.875" style="271" customWidth="1"/>
    <col min="9" max="9" width="14.125" style="131" customWidth="1"/>
    <col min="10" max="10" width="12.00390625" style="34" customWidth="1"/>
    <col min="11" max="11" width="12.25390625" style="271" customWidth="1"/>
    <col min="12" max="12" width="13.00390625" style="148" customWidth="1"/>
    <col min="13" max="13" width="13.875" style="131" customWidth="1"/>
    <col min="14" max="14" width="12.625" style="190" customWidth="1"/>
    <col min="15" max="15" width="14.75390625" style="144" customWidth="1"/>
    <col min="16" max="16" width="13.625" style="54" customWidth="1"/>
    <col min="17" max="64" width="12.625" style="0" customWidth="1"/>
    <col min="65" max="65" width="9.875" style="0" bestFit="1" customWidth="1"/>
    <col min="66" max="69" width="12.625" style="0" customWidth="1"/>
    <col min="70" max="70" width="12.625" style="154" customWidth="1"/>
    <col min="71" max="75" width="12.625" style="0" customWidth="1"/>
    <col min="76" max="76" width="12.625" style="154" customWidth="1"/>
    <col min="77" max="78" width="12.625" style="0" customWidth="1"/>
    <col min="79" max="79" width="12.625" style="154" customWidth="1"/>
    <col min="80" max="81" width="12.625" style="0" customWidth="1"/>
    <col min="82" max="82" width="12.625" style="154" customWidth="1"/>
    <col min="83" max="93" width="12.625" style="0" customWidth="1"/>
    <col min="94" max="94" width="12.625" style="154" customWidth="1"/>
    <col min="95" max="99" width="12.625" style="0" customWidth="1"/>
    <col min="100" max="100" width="12.625" style="154" customWidth="1"/>
    <col min="101" max="111" width="12.625" style="0" customWidth="1"/>
    <col min="112" max="112" width="12.625" style="154" customWidth="1"/>
    <col min="113" max="114" width="12.625" style="0" customWidth="1"/>
    <col min="115" max="115" width="12.625" style="154" customWidth="1"/>
    <col min="116" max="117" width="12.625" style="0" customWidth="1"/>
    <col min="118" max="118" width="12.625" style="154" customWidth="1"/>
    <col min="119" max="128" width="12.625" style="0" customWidth="1"/>
    <col min="129" max="129" width="12.625" style="154" customWidth="1"/>
    <col min="130" max="134" width="12.625" style="0" customWidth="1"/>
    <col min="135" max="135" width="11.375" style="0" customWidth="1"/>
    <col min="136" max="136" width="11.875" style="159" customWidth="1"/>
    <col min="137" max="137" width="11.25390625" style="0" customWidth="1"/>
    <col min="138" max="141" width="12.625" style="0" customWidth="1"/>
    <col min="142" max="142" width="12.625" style="149" customWidth="1"/>
    <col min="143" max="147" width="12.625" style="0" customWidth="1"/>
    <col min="148" max="148" width="12.625" style="154" customWidth="1"/>
    <col min="149" max="156" width="12.625" style="0" customWidth="1"/>
    <col min="157" max="157" width="12.625" style="154" customWidth="1"/>
    <col min="158" max="159" width="12.625" style="0" customWidth="1"/>
    <col min="160" max="160" width="12.625" style="154" customWidth="1"/>
    <col min="161" max="162" width="12.625" style="0" customWidth="1"/>
    <col min="163" max="163" width="12.625" style="154" customWidth="1"/>
    <col min="164" max="165" width="12.625" style="0" customWidth="1"/>
    <col min="166" max="166" width="12.625" style="154" customWidth="1"/>
    <col min="167" max="168" width="12.625" style="0" customWidth="1"/>
    <col min="169" max="169" width="12.625" style="154" customWidth="1"/>
    <col min="170" max="171" width="12.625" style="0" customWidth="1"/>
    <col min="172" max="172" width="12.625" style="154" customWidth="1"/>
    <col min="173" max="176" width="12.625" style="0" customWidth="1"/>
    <col min="177" max="182" width="12.625" style="0" hidden="1" customWidth="1"/>
    <col min="183" max="183" width="93.125" style="248" bestFit="1" customWidth="1"/>
  </cols>
  <sheetData>
    <row r="1" spans="1:17" ht="21.75" customHeight="1">
      <c r="A1" s="371" t="s">
        <v>1811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172"/>
      <c r="Q1" s="167"/>
    </row>
    <row r="2" spans="1:183" ht="21.75" customHeight="1">
      <c r="A2" s="371" t="s">
        <v>553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172"/>
      <c r="Q2" s="167"/>
      <c r="GA2" s="253"/>
    </row>
    <row r="3" spans="1:183" ht="21.75" customHeight="1">
      <c r="A3" s="89"/>
      <c r="B3" s="89"/>
      <c r="C3" s="89" t="s">
        <v>1526</v>
      </c>
      <c r="D3" s="89"/>
      <c r="E3" s="182"/>
      <c r="F3" s="137"/>
      <c r="G3" s="25"/>
      <c r="H3" s="272"/>
      <c r="I3" s="90"/>
      <c r="J3" s="26"/>
      <c r="K3" s="270"/>
      <c r="L3" s="146"/>
      <c r="M3" s="145"/>
      <c r="N3" s="372"/>
      <c r="O3" s="373"/>
      <c r="P3" s="91"/>
      <c r="Q3" s="1"/>
      <c r="GA3" s="253"/>
    </row>
    <row r="4" spans="1:183" ht="20.25" customHeight="1">
      <c r="A4" s="374" t="s">
        <v>0</v>
      </c>
      <c r="B4" s="377" t="s">
        <v>1</v>
      </c>
      <c r="C4" s="377" t="s">
        <v>2</v>
      </c>
      <c r="D4" s="380" t="s">
        <v>3</v>
      </c>
      <c r="E4" s="383" t="s">
        <v>4</v>
      </c>
      <c r="F4" s="386" t="s">
        <v>1398</v>
      </c>
      <c r="G4" s="387"/>
      <c r="H4" s="388"/>
      <c r="I4" s="386" t="s">
        <v>1431</v>
      </c>
      <c r="J4" s="388"/>
      <c r="K4" s="330" t="s">
        <v>1779</v>
      </c>
      <c r="L4" s="392" t="s">
        <v>1399</v>
      </c>
      <c r="M4" s="393" t="s">
        <v>1449</v>
      </c>
      <c r="N4" s="394"/>
      <c r="O4" s="395"/>
      <c r="P4" s="176"/>
      <c r="Q4" s="171"/>
      <c r="R4" s="404" t="s">
        <v>5</v>
      </c>
      <c r="S4" s="337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9"/>
      <c r="AJ4" s="340" t="s">
        <v>6</v>
      </c>
      <c r="AK4" s="341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9"/>
      <c r="BE4" s="340" t="s">
        <v>7</v>
      </c>
      <c r="BF4" s="341"/>
      <c r="BG4" s="338"/>
      <c r="BH4" s="338"/>
      <c r="BI4" s="338"/>
      <c r="BJ4" s="338"/>
      <c r="BK4" s="338"/>
      <c r="BL4" s="338"/>
      <c r="BM4" s="338"/>
      <c r="BN4" s="338"/>
      <c r="BO4" s="338"/>
      <c r="BP4" s="339"/>
      <c r="BQ4" s="340" t="s">
        <v>8</v>
      </c>
      <c r="BR4" s="341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338"/>
      <c r="DN4" s="338"/>
      <c r="DO4" s="338"/>
      <c r="DP4" s="338"/>
      <c r="DQ4" s="338"/>
      <c r="DR4" s="338"/>
      <c r="DS4" s="338"/>
      <c r="DT4" s="338"/>
      <c r="DU4" s="338"/>
      <c r="DV4" s="338"/>
      <c r="DW4" s="338"/>
      <c r="DX4" s="338"/>
      <c r="DY4" s="405"/>
      <c r="DZ4" s="338"/>
      <c r="EA4" s="338"/>
      <c r="EB4" s="338"/>
      <c r="EC4" s="338"/>
      <c r="ED4" s="338"/>
      <c r="EE4" s="338"/>
      <c r="EF4" s="338"/>
      <c r="EG4" s="338"/>
      <c r="EH4" s="338"/>
      <c r="EI4" s="338"/>
      <c r="EJ4" s="338"/>
      <c r="EK4" s="338"/>
      <c r="EL4" s="338"/>
      <c r="EM4" s="338"/>
      <c r="EN4" s="338"/>
      <c r="EO4" s="338"/>
      <c r="EP4" s="338"/>
      <c r="EQ4" s="338"/>
      <c r="ER4" s="338"/>
      <c r="ES4" s="338"/>
      <c r="ET4" s="338"/>
      <c r="EU4" s="338"/>
      <c r="EV4" s="338"/>
      <c r="EW4" s="338"/>
      <c r="EX4" s="338"/>
      <c r="EY4" s="338"/>
      <c r="EZ4" s="338"/>
      <c r="FA4" s="338"/>
      <c r="FB4" s="338"/>
      <c r="FC4" s="338"/>
      <c r="FD4" s="338"/>
      <c r="FE4" s="338"/>
      <c r="FF4" s="338"/>
      <c r="FG4" s="338"/>
      <c r="FH4" s="338"/>
      <c r="FI4" s="338"/>
      <c r="FJ4" s="338"/>
      <c r="FK4" s="338"/>
      <c r="FL4" s="338"/>
      <c r="FM4" s="338"/>
      <c r="FN4" s="338"/>
      <c r="FO4" s="338"/>
      <c r="FP4" s="338"/>
      <c r="FQ4" s="338"/>
      <c r="FR4" s="338"/>
      <c r="FS4" s="338"/>
      <c r="FT4" s="338"/>
      <c r="FU4" s="338"/>
      <c r="FV4" s="338"/>
      <c r="FW4" s="338"/>
      <c r="FX4" s="338"/>
      <c r="FY4" s="338"/>
      <c r="FZ4" s="339"/>
      <c r="GA4" s="417" t="s">
        <v>1908</v>
      </c>
    </row>
    <row r="5" spans="1:183" ht="65.25" customHeight="1">
      <c r="A5" s="375"/>
      <c r="B5" s="378"/>
      <c r="C5" s="378"/>
      <c r="D5" s="381"/>
      <c r="E5" s="384"/>
      <c r="F5" s="389"/>
      <c r="G5" s="390"/>
      <c r="H5" s="391"/>
      <c r="I5" s="389"/>
      <c r="J5" s="391"/>
      <c r="K5" s="330"/>
      <c r="L5" s="392"/>
      <c r="M5" s="396"/>
      <c r="N5" s="397"/>
      <c r="O5" s="398"/>
      <c r="P5" s="406" t="s">
        <v>1770</v>
      </c>
      <c r="Q5" s="407"/>
      <c r="R5" s="404" t="s">
        <v>9</v>
      </c>
      <c r="S5" s="337"/>
      <c r="T5" s="351"/>
      <c r="U5" s="342" t="s">
        <v>10</v>
      </c>
      <c r="V5" s="343"/>
      <c r="W5" s="344"/>
      <c r="X5" s="352" t="s">
        <v>11</v>
      </c>
      <c r="Y5" s="353"/>
      <c r="Z5" s="354"/>
      <c r="AA5" s="352" t="s">
        <v>12</v>
      </c>
      <c r="AB5" s="353"/>
      <c r="AC5" s="354"/>
      <c r="AD5" s="352" t="s">
        <v>13</v>
      </c>
      <c r="AE5" s="353"/>
      <c r="AF5" s="354"/>
      <c r="AG5" s="352" t="s">
        <v>14</v>
      </c>
      <c r="AH5" s="353"/>
      <c r="AI5" s="354"/>
      <c r="AJ5" s="342" t="s">
        <v>15</v>
      </c>
      <c r="AK5" s="343"/>
      <c r="AL5" s="344"/>
      <c r="AM5" s="342" t="s">
        <v>16</v>
      </c>
      <c r="AN5" s="343"/>
      <c r="AO5" s="344"/>
      <c r="AP5" s="342" t="s">
        <v>17</v>
      </c>
      <c r="AQ5" s="343"/>
      <c r="AR5" s="344"/>
      <c r="AS5" s="342" t="s">
        <v>18</v>
      </c>
      <c r="AT5" s="343"/>
      <c r="AU5" s="344"/>
      <c r="AV5" s="342" t="s">
        <v>19</v>
      </c>
      <c r="AW5" s="343"/>
      <c r="AX5" s="344"/>
      <c r="AY5" s="342" t="s">
        <v>20</v>
      </c>
      <c r="AZ5" s="343"/>
      <c r="BA5" s="344"/>
      <c r="BB5" s="342" t="s">
        <v>21</v>
      </c>
      <c r="BC5" s="343"/>
      <c r="BD5" s="344"/>
      <c r="BE5" s="342" t="s">
        <v>22</v>
      </c>
      <c r="BF5" s="343"/>
      <c r="BG5" s="344"/>
      <c r="BH5" s="342" t="s">
        <v>23</v>
      </c>
      <c r="BI5" s="343"/>
      <c r="BJ5" s="344"/>
      <c r="BK5" s="342" t="s">
        <v>24</v>
      </c>
      <c r="BL5" s="343"/>
      <c r="BM5" s="344"/>
      <c r="BN5" s="342" t="s">
        <v>25</v>
      </c>
      <c r="BO5" s="343"/>
      <c r="BP5" s="344"/>
      <c r="BQ5" s="342" t="s">
        <v>26</v>
      </c>
      <c r="BR5" s="343"/>
      <c r="BS5" s="344"/>
      <c r="BT5" s="342" t="s">
        <v>1769</v>
      </c>
      <c r="BU5" s="343"/>
      <c r="BV5" s="344"/>
      <c r="BW5" s="342" t="s">
        <v>27</v>
      </c>
      <c r="BX5" s="343"/>
      <c r="BY5" s="344"/>
      <c r="BZ5" s="342" t="s">
        <v>28</v>
      </c>
      <c r="CA5" s="343"/>
      <c r="CB5" s="344"/>
      <c r="CC5" s="342" t="s">
        <v>29</v>
      </c>
      <c r="CD5" s="343"/>
      <c r="CE5" s="344"/>
      <c r="CF5" s="342" t="s">
        <v>30</v>
      </c>
      <c r="CG5" s="343"/>
      <c r="CH5" s="344"/>
      <c r="CI5" s="342" t="s">
        <v>31</v>
      </c>
      <c r="CJ5" s="343"/>
      <c r="CK5" s="344"/>
      <c r="CL5" s="342">
        <v>416</v>
      </c>
      <c r="CM5" s="343"/>
      <c r="CN5" s="344"/>
      <c r="CO5" s="342" t="s">
        <v>32</v>
      </c>
      <c r="CP5" s="343"/>
      <c r="CQ5" s="344"/>
      <c r="CR5" s="342" t="s">
        <v>33</v>
      </c>
      <c r="CS5" s="343"/>
      <c r="CT5" s="344"/>
      <c r="CU5" s="342" t="s">
        <v>34</v>
      </c>
      <c r="CV5" s="343"/>
      <c r="CW5" s="344"/>
      <c r="CX5" s="342" t="s">
        <v>35</v>
      </c>
      <c r="CY5" s="343"/>
      <c r="CZ5" s="344"/>
      <c r="DA5" s="342" t="s">
        <v>36</v>
      </c>
      <c r="DB5" s="343"/>
      <c r="DC5" s="344"/>
      <c r="DD5" s="342" t="s">
        <v>1620</v>
      </c>
      <c r="DE5" s="343"/>
      <c r="DF5" s="344"/>
      <c r="DG5" s="347" t="s">
        <v>37</v>
      </c>
      <c r="DH5" s="348"/>
      <c r="DI5" s="349"/>
      <c r="DJ5" s="347" t="s">
        <v>38</v>
      </c>
      <c r="DK5" s="348"/>
      <c r="DL5" s="349"/>
      <c r="DM5" s="342" t="s">
        <v>39</v>
      </c>
      <c r="DN5" s="343"/>
      <c r="DO5" s="344"/>
      <c r="DP5" s="342" t="s">
        <v>40</v>
      </c>
      <c r="DQ5" s="343"/>
      <c r="DR5" s="344"/>
      <c r="DS5" s="342" t="s">
        <v>41</v>
      </c>
      <c r="DT5" s="343"/>
      <c r="DU5" s="344"/>
      <c r="DV5" s="342" t="s">
        <v>42</v>
      </c>
      <c r="DW5" s="343"/>
      <c r="DX5" s="344"/>
      <c r="DY5" s="408" t="s">
        <v>43</v>
      </c>
      <c r="DZ5" s="343"/>
      <c r="EA5" s="344"/>
      <c r="EB5" s="342" t="s">
        <v>44</v>
      </c>
      <c r="EC5" s="343"/>
      <c r="ED5" s="344"/>
      <c r="EE5" s="342" t="s">
        <v>45</v>
      </c>
      <c r="EF5" s="343"/>
      <c r="EG5" s="344"/>
      <c r="EH5" s="342" t="s">
        <v>46</v>
      </c>
      <c r="EI5" s="343"/>
      <c r="EJ5" s="344"/>
      <c r="EK5" s="342" t="s">
        <v>47</v>
      </c>
      <c r="EL5" s="343"/>
      <c r="EM5" s="344"/>
      <c r="EN5" s="342" t="s">
        <v>48</v>
      </c>
      <c r="EO5" s="343"/>
      <c r="EP5" s="344"/>
      <c r="EQ5" s="342" t="s">
        <v>49</v>
      </c>
      <c r="ER5" s="343"/>
      <c r="ES5" s="344"/>
      <c r="ET5" s="342" t="s">
        <v>50</v>
      </c>
      <c r="EU5" s="343"/>
      <c r="EV5" s="344"/>
      <c r="EW5" s="342" t="s">
        <v>51</v>
      </c>
      <c r="EX5" s="343"/>
      <c r="EY5" s="344"/>
      <c r="EZ5" s="342" t="s">
        <v>52</v>
      </c>
      <c r="FA5" s="343"/>
      <c r="FB5" s="344"/>
      <c r="FC5" s="342" t="s">
        <v>53</v>
      </c>
      <c r="FD5" s="343"/>
      <c r="FE5" s="344"/>
      <c r="FF5" s="342" t="s">
        <v>54</v>
      </c>
      <c r="FG5" s="343"/>
      <c r="FH5" s="344"/>
      <c r="FI5" s="342" t="s">
        <v>55</v>
      </c>
      <c r="FJ5" s="343"/>
      <c r="FK5" s="344"/>
      <c r="FL5" s="342" t="s">
        <v>56</v>
      </c>
      <c r="FM5" s="343"/>
      <c r="FN5" s="344"/>
      <c r="FO5" s="342" t="s">
        <v>57</v>
      </c>
      <c r="FP5" s="343"/>
      <c r="FQ5" s="344"/>
      <c r="FR5" s="342" t="s">
        <v>58</v>
      </c>
      <c r="FS5" s="343"/>
      <c r="FT5" s="344"/>
      <c r="FU5" s="342" t="s">
        <v>59</v>
      </c>
      <c r="FV5" s="343"/>
      <c r="FW5" s="344"/>
      <c r="FX5" s="342" t="s">
        <v>60</v>
      </c>
      <c r="FY5" s="343"/>
      <c r="FZ5" s="344"/>
      <c r="GA5" s="345"/>
    </row>
    <row r="6" spans="1:183" ht="40.5" customHeight="1">
      <c r="A6" s="375"/>
      <c r="B6" s="378"/>
      <c r="C6" s="378"/>
      <c r="D6" s="381"/>
      <c r="E6" s="384"/>
      <c r="F6" s="399" t="s">
        <v>1996</v>
      </c>
      <c r="G6" s="363" t="s">
        <v>1780</v>
      </c>
      <c r="H6" s="400" t="s">
        <v>1781</v>
      </c>
      <c r="I6" s="401" t="s">
        <v>1782</v>
      </c>
      <c r="J6" s="363" t="s">
        <v>1783</v>
      </c>
      <c r="K6" s="330"/>
      <c r="L6" s="363" t="s">
        <v>1784</v>
      </c>
      <c r="M6" s="402" t="s">
        <v>1785</v>
      </c>
      <c r="N6" s="403" t="s">
        <v>1815</v>
      </c>
      <c r="O6" s="366" t="s">
        <v>61</v>
      </c>
      <c r="P6" s="409" t="s">
        <v>1397</v>
      </c>
      <c r="Q6" s="411" t="s">
        <v>62</v>
      </c>
      <c r="R6" s="357" t="s">
        <v>1397</v>
      </c>
      <c r="S6" s="357" t="s">
        <v>1786</v>
      </c>
      <c r="T6" s="361" t="s">
        <v>62</v>
      </c>
      <c r="U6" s="357" t="s">
        <v>1397</v>
      </c>
      <c r="V6" s="357" t="s">
        <v>1786</v>
      </c>
      <c r="W6" s="361" t="s">
        <v>62</v>
      </c>
      <c r="X6" s="357" t="s">
        <v>1397</v>
      </c>
      <c r="Y6" s="357" t="s">
        <v>1786</v>
      </c>
      <c r="Z6" s="361" t="s">
        <v>62</v>
      </c>
      <c r="AA6" s="357" t="s">
        <v>1397</v>
      </c>
      <c r="AB6" s="357" t="s">
        <v>1786</v>
      </c>
      <c r="AC6" s="361" t="s">
        <v>62</v>
      </c>
      <c r="AD6" s="357" t="s">
        <v>1397</v>
      </c>
      <c r="AE6" s="357" t="s">
        <v>1786</v>
      </c>
      <c r="AF6" s="361" t="s">
        <v>62</v>
      </c>
      <c r="AG6" s="357" t="s">
        <v>1397</v>
      </c>
      <c r="AH6" s="357" t="s">
        <v>1786</v>
      </c>
      <c r="AI6" s="361" t="s">
        <v>62</v>
      </c>
      <c r="AJ6" s="357" t="s">
        <v>1397</v>
      </c>
      <c r="AK6" s="357" t="s">
        <v>1786</v>
      </c>
      <c r="AL6" s="361" t="s">
        <v>62</v>
      </c>
      <c r="AM6" s="357" t="s">
        <v>1397</v>
      </c>
      <c r="AN6" s="357" t="s">
        <v>1786</v>
      </c>
      <c r="AO6" s="361" t="s">
        <v>62</v>
      </c>
      <c r="AP6" s="357" t="s">
        <v>1397</v>
      </c>
      <c r="AQ6" s="357" t="s">
        <v>1786</v>
      </c>
      <c r="AR6" s="361" t="s">
        <v>62</v>
      </c>
      <c r="AS6" s="357" t="s">
        <v>1397</v>
      </c>
      <c r="AT6" s="357" t="s">
        <v>1786</v>
      </c>
      <c r="AU6" s="361" t="s">
        <v>62</v>
      </c>
      <c r="AV6" s="357" t="s">
        <v>1397</v>
      </c>
      <c r="AW6" s="357" t="s">
        <v>1786</v>
      </c>
      <c r="AX6" s="361" t="s">
        <v>62</v>
      </c>
      <c r="AY6" s="357" t="s">
        <v>1397</v>
      </c>
      <c r="AZ6" s="357" t="s">
        <v>1786</v>
      </c>
      <c r="BA6" s="361" t="s">
        <v>62</v>
      </c>
      <c r="BB6" s="357" t="s">
        <v>1397</v>
      </c>
      <c r="BC6" s="357" t="s">
        <v>1786</v>
      </c>
      <c r="BD6" s="361" t="s">
        <v>62</v>
      </c>
      <c r="BE6" s="357" t="s">
        <v>1397</v>
      </c>
      <c r="BF6" s="357" t="s">
        <v>1786</v>
      </c>
      <c r="BG6" s="361" t="s">
        <v>62</v>
      </c>
      <c r="BH6" s="357" t="s">
        <v>1397</v>
      </c>
      <c r="BI6" s="357" t="s">
        <v>1786</v>
      </c>
      <c r="BJ6" s="361" t="s">
        <v>62</v>
      </c>
      <c r="BK6" s="357" t="s">
        <v>1397</v>
      </c>
      <c r="BL6" s="357" t="s">
        <v>1786</v>
      </c>
      <c r="BM6" s="361" t="s">
        <v>62</v>
      </c>
      <c r="BN6" s="357" t="s">
        <v>1397</v>
      </c>
      <c r="BO6" s="367" t="s">
        <v>1786</v>
      </c>
      <c r="BP6" s="361" t="s">
        <v>62</v>
      </c>
      <c r="BQ6" s="357" t="s">
        <v>1397</v>
      </c>
      <c r="BR6" s="367" t="s">
        <v>1786</v>
      </c>
      <c r="BS6" s="361" t="s">
        <v>62</v>
      </c>
      <c r="BT6" s="361" t="s">
        <v>1397</v>
      </c>
      <c r="BU6" s="357" t="s">
        <v>1786</v>
      </c>
      <c r="BV6" s="361" t="s">
        <v>62</v>
      </c>
      <c r="BW6" s="357" t="s">
        <v>1397</v>
      </c>
      <c r="BX6" s="367" t="s">
        <v>1786</v>
      </c>
      <c r="BY6" s="361" t="s">
        <v>62</v>
      </c>
      <c r="BZ6" s="357" t="s">
        <v>1397</v>
      </c>
      <c r="CA6" s="367" t="s">
        <v>1786</v>
      </c>
      <c r="CB6" s="361" t="s">
        <v>62</v>
      </c>
      <c r="CC6" s="357" t="s">
        <v>1397</v>
      </c>
      <c r="CD6" s="367" t="s">
        <v>1786</v>
      </c>
      <c r="CE6" s="361" t="s">
        <v>62</v>
      </c>
      <c r="CF6" s="357" t="s">
        <v>1397</v>
      </c>
      <c r="CG6" s="357" t="s">
        <v>1786</v>
      </c>
      <c r="CH6" s="361" t="s">
        <v>62</v>
      </c>
      <c r="CI6" s="357" t="s">
        <v>1397</v>
      </c>
      <c r="CJ6" s="357" t="s">
        <v>1786</v>
      </c>
      <c r="CK6" s="361" t="s">
        <v>62</v>
      </c>
      <c r="CL6" s="361" t="s">
        <v>1397</v>
      </c>
      <c r="CM6" s="357" t="s">
        <v>1786</v>
      </c>
      <c r="CN6" s="361" t="s">
        <v>1596</v>
      </c>
      <c r="CO6" s="357" t="s">
        <v>1397</v>
      </c>
      <c r="CP6" s="367" t="s">
        <v>1786</v>
      </c>
      <c r="CQ6" s="361" t="s">
        <v>62</v>
      </c>
      <c r="CR6" s="357" t="s">
        <v>1397</v>
      </c>
      <c r="CS6" s="367" t="s">
        <v>1786</v>
      </c>
      <c r="CT6" s="361" t="s">
        <v>62</v>
      </c>
      <c r="CU6" s="357" t="s">
        <v>1397</v>
      </c>
      <c r="CV6" s="367" t="s">
        <v>1786</v>
      </c>
      <c r="CW6" s="361" t="s">
        <v>62</v>
      </c>
      <c r="CX6" s="357" t="s">
        <v>1397</v>
      </c>
      <c r="CY6" s="357" t="s">
        <v>1786</v>
      </c>
      <c r="CZ6" s="361" t="s">
        <v>62</v>
      </c>
      <c r="DA6" s="357" t="s">
        <v>1397</v>
      </c>
      <c r="DB6" s="357" t="s">
        <v>1786</v>
      </c>
      <c r="DC6" s="361" t="s">
        <v>62</v>
      </c>
      <c r="DD6" s="361" t="s">
        <v>1397</v>
      </c>
      <c r="DE6" s="357" t="s">
        <v>1786</v>
      </c>
      <c r="DF6" s="361" t="s">
        <v>1596</v>
      </c>
      <c r="DG6" s="357" t="s">
        <v>1397</v>
      </c>
      <c r="DH6" s="367" t="s">
        <v>1786</v>
      </c>
      <c r="DI6" s="361" t="s">
        <v>62</v>
      </c>
      <c r="DJ6" s="357" t="s">
        <v>1397</v>
      </c>
      <c r="DK6" s="367" t="s">
        <v>1786</v>
      </c>
      <c r="DL6" s="361" t="s">
        <v>62</v>
      </c>
      <c r="DM6" s="357" t="s">
        <v>1397</v>
      </c>
      <c r="DN6" s="367" t="s">
        <v>1786</v>
      </c>
      <c r="DO6" s="361" t="s">
        <v>62</v>
      </c>
      <c r="DP6" s="357" t="s">
        <v>1397</v>
      </c>
      <c r="DQ6" s="367" t="s">
        <v>1786</v>
      </c>
      <c r="DR6" s="361" t="s">
        <v>62</v>
      </c>
      <c r="DS6" s="357" t="s">
        <v>1397</v>
      </c>
      <c r="DT6" s="367" t="s">
        <v>1786</v>
      </c>
      <c r="DU6" s="361" t="s">
        <v>62</v>
      </c>
      <c r="DV6" s="357" t="s">
        <v>1397</v>
      </c>
      <c r="DW6" s="367" t="s">
        <v>1786</v>
      </c>
      <c r="DX6" s="361" t="s">
        <v>62</v>
      </c>
      <c r="DY6" s="367" t="s">
        <v>1397</v>
      </c>
      <c r="DZ6" s="367" t="s">
        <v>1786</v>
      </c>
      <c r="EA6" s="361" t="s">
        <v>62</v>
      </c>
      <c r="EB6" s="357" t="s">
        <v>1397</v>
      </c>
      <c r="EC6" s="367" t="s">
        <v>1786</v>
      </c>
      <c r="ED6" s="361" t="s">
        <v>62</v>
      </c>
      <c r="EE6" s="357" t="s">
        <v>1397</v>
      </c>
      <c r="EF6" s="415" t="s">
        <v>1786</v>
      </c>
      <c r="EG6" s="361" t="s">
        <v>62</v>
      </c>
      <c r="EH6" s="357" t="s">
        <v>1397</v>
      </c>
      <c r="EI6" s="357" t="s">
        <v>1786</v>
      </c>
      <c r="EJ6" s="361" t="s">
        <v>62</v>
      </c>
      <c r="EK6" s="357" t="s">
        <v>1397</v>
      </c>
      <c r="EL6" s="413" t="s">
        <v>1786</v>
      </c>
      <c r="EM6" s="361" t="s">
        <v>62</v>
      </c>
      <c r="EN6" s="357" t="s">
        <v>1397</v>
      </c>
      <c r="EO6" s="357" t="s">
        <v>1786</v>
      </c>
      <c r="EP6" s="361" t="s">
        <v>62</v>
      </c>
      <c r="EQ6" s="357" t="s">
        <v>1397</v>
      </c>
      <c r="ER6" s="367" t="s">
        <v>1786</v>
      </c>
      <c r="ES6" s="361" t="s">
        <v>62</v>
      </c>
      <c r="ET6" s="357" t="s">
        <v>1397</v>
      </c>
      <c r="EU6" s="357" t="s">
        <v>1786</v>
      </c>
      <c r="EV6" s="361" t="s">
        <v>62</v>
      </c>
      <c r="EW6" s="357" t="s">
        <v>1397</v>
      </c>
      <c r="EX6" s="357" t="s">
        <v>1786</v>
      </c>
      <c r="EY6" s="361" t="s">
        <v>62</v>
      </c>
      <c r="EZ6" s="357" t="s">
        <v>1397</v>
      </c>
      <c r="FA6" s="367" t="s">
        <v>1786</v>
      </c>
      <c r="FB6" s="361" t="s">
        <v>62</v>
      </c>
      <c r="FC6" s="357" t="s">
        <v>1397</v>
      </c>
      <c r="FD6" s="367" t="s">
        <v>1786</v>
      </c>
      <c r="FE6" s="361" t="s">
        <v>62</v>
      </c>
      <c r="FF6" s="357" t="s">
        <v>1397</v>
      </c>
      <c r="FG6" s="367" t="s">
        <v>1786</v>
      </c>
      <c r="FH6" s="361" t="s">
        <v>62</v>
      </c>
      <c r="FI6" s="357" t="s">
        <v>1397</v>
      </c>
      <c r="FJ6" s="367" t="s">
        <v>1786</v>
      </c>
      <c r="FK6" s="361" t="s">
        <v>62</v>
      </c>
      <c r="FL6" s="357" t="s">
        <v>1397</v>
      </c>
      <c r="FM6" s="367" t="s">
        <v>1786</v>
      </c>
      <c r="FN6" s="361" t="s">
        <v>62</v>
      </c>
      <c r="FO6" s="357" t="s">
        <v>1397</v>
      </c>
      <c r="FP6" s="367" t="s">
        <v>1786</v>
      </c>
      <c r="FQ6" s="361" t="s">
        <v>62</v>
      </c>
      <c r="FR6" s="357" t="s">
        <v>1397</v>
      </c>
      <c r="FS6" s="357" t="s">
        <v>1786</v>
      </c>
      <c r="FT6" s="361" t="s">
        <v>62</v>
      </c>
      <c r="FU6" s="357" t="s">
        <v>1397</v>
      </c>
      <c r="FV6" s="357" t="s">
        <v>1786</v>
      </c>
      <c r="FW6" s="361" t="s">
        <v>62</v>
      </c>
      <c r="FX6" s="357" t="s">
        <v>1397</v>
      </c>
      <c r="FY6" s="357" t="s">
        <v>1786</v>
      </c>
      <c r="FZ6" s="361" t="s">
        <v>62</v>
      </c>
      <c r="GA6" s="254"/>
    </row>
    <row r="7" spans="1:183" ht="42.75" customHeight="1">
      <c r="A7" s="376"/>
      <c r="B7" s="379"/>
      <c r="C7" s="379"/>
      <c r="D7" s="382"/>
      <c r="E7" s="385"/>
      <c r="F7" s="399"/>
      <c r="G7" s="363"/>
      <c r="H7" s="400"/>
      <c r="I7" s="401"/>
      <c r="J7" s="363"/>
      <c r="K7" s="330"/>
      <c r="L7" s="363"/>
      <c r="M7" s="402"/>
      <c r="N7" s="403"/>
      <c r="O7" s="366"/>
      <c r="P7" s="410"/>
      <c r="Q7" s="412"/>
      <c r="R7" s="358"/>
      <c r="S7" s="358"/>
      <c r="T7" s="362"/>
      <c r="U7" s="358"/>
      <c r="V7" s="358"/>
      <c r="W7" s="362"/>
      <c r="X7" s="358"/>
      <c r="Y7" s="358"/>
      <c r="Z7" s="362"/>
      <c r="AA7" s="358"/>
      <c r="AB7" s="358"/>
      <c r="AC7" s="362"/>
      <c r="AD7" s="358"/>
      <c r="AE7" s="358"/>
      <c r="AF7" s="362"/>
      <c r="AG7" s="358"/>
      <c r="AH7" s="358"/>
      <c r="AI7" s="362"/>
      <c r="AJ7" s="358"/>
      <c r="AK7" s="358"/>
      <c r="AL7" s="362"/>
      <c r="AM7" s="358"/>
      <c r="AN7" s="358"/>
      <c r="AO7" s="362"/>
      <c r="AP7" s="358"/>
      <c r="AQ7" s="358"/>
      <c r="AR7" s="362"/>
      <c r="AS7" s="358"/>
      <c r="AT7" s="358"/>
      <c r="AU7" s="362"/>
      <c r="AV7" s="358"/>
      <c r="AW7" s="358"/>
      <c r="AX7" s="362"/>
      <c r="AY7" s="358"/>
      <c r="AZ7" s="358"/>
      <c r="BA7" s="362"/>
      <c r="BB7" s="358"/>
      <c r="BC7" s="358"/>
      <c r="BD7" s="362"/>
      <c r="BE7" s="358"/>
      <c r="BF7" s="358"/>
      <c r="BG7" s="362"/>
      <c r="BH7" s="358"/>
      <c r="BI7" s="358"/>
      <c r="BJ7" s="362"/>
      <c r="BK7" s="358"/>
      <c r="BL7" s="358"/>
      <c r="BM7" s="362"/>
      <c r="BN7" s="358"/>
      <c r="BO7" s="368"/>
      <c r="BP7" s="362"/>
      <c r="BQ7" s="358"/>
      <c r="BR7" s="368"/>
      <c r="BS7" s="362"/>
      <c r="BT7" s="362"/>
      <c r="BU7" s="358"/>
      <c r="BV7" s="362"/>
      <c r="BW7" s="358"/>
      <c r="BX7" s="368"/>
      <c r="BY7" s="362"/>
      <c r="BZ7" s="358"/>
      <c r="CA7" s="368"/>
      <c r="CB7" s="362"/>
      <c r="CC7" s="358"/>
      <c r="CD7" s="368"/>
      <c r="CE7" s="362"/>
      <c r="CF7" s="358"/>
      <c r="CG7" s="358"/>
      <c r="CH7" s="362"/>
      <c r="CI7" s="358"/>
      <c r="CJ7" s="358"/>
      <c r="CK7" s="362"/>
      <c r="CL7" s="362"/>
      <c r="CM7" s="358"/>
      <c r="CN7" s="362"/>
      <c r="CO7" s="358"/>
      <c r="CP7" s="368"/>
      <c r="CQ7" s="362"/>
      <c r="CR7" s="358"/>
      <c r="CS7" s="368"/>
      <c r="CT7" s="362"/>
      <c r="CU7" s="358"/>
      <c r="CV7" s="368"/>
      <c r="CW7" s="362"/>
      <c r="CX7" s="358"/>
      <c r="CY7" s="358"/>
      <c r="CZ7" s="362"/>
      <c r="DA7" s="358"/>
      <c r="DB7" s="358"/>
      <c r="DC7" s="362"/>
      <c r="DD7" s="362"/>
      <c r="DE7" s="358"/>
      <c r="DF7" s="362"/>
      <c r="DG7" s="358"/>
      <c r="DH7" s="368"/>
      <c r="DI7" s="362"/>
      <c r="DJ7" s="358"/>
      <c r="DK7" s="368"/>
      <c r="DL7" s="362"/>
      <c r="DM7" s="358"/>
      <c r="DN7" s="368"/>
      <c r="DO7" s="362"/>
      <c r="DP7" s="358"/>
      <c r="DQ7" s="368"/>
      <c r="DR7" s="362"/>
      <c r="DS7" s="358"/>
      <c r="DT7" s="368"/>
      <c r="DU7" s="362"/>
      <c r="DV7" s="358"/>
      <c r="DW7" s="368"/>
      <c r="DX7" s="362"/>
      <c r="DY7" s="368"/>
      <c r="DZ7" s="368"/>
      <c r="EA7" s="362"/>
      <c r="EB7" s="358"/>
      <c r="EC7" s="368"/>
      <c r="ED7" s="362"/>
      <c r="EE7" s="358"/>
      <c r="EF7" s="416"/>
      <c r="EG7" s="362"/>
      <c r="EH7" s="358"/>
      <c r="EI7" s="358"/>
      <c r="EJ7" s="362"/>
      <c r="EK7" s="358"/>
      <c r="EL7" s="414"/>
      <c r="EM7" s="362"/>
      <c r="EN7" s="358"/>
      <c r="EO7" s="358"/>
      <c r="EP7" s="362"/>
      <c r="EQ7" s="358"/>
      <c r="ER7" s="368"/>
      <c r="ES7" s="362"/>
      <c r="ET7" s="358"/>
      <c r="EU7" s="358"/>
      <c r="EV7" s="362"/>
      <c r="EW7" s="358"/>
      <c r="EX7" s="358"/>
      <c r="EY7" s="362"/>
      <c r="EZ7" s="358"/>
      <c r="FA7" s="368"/>
      <c r="FB7" s="362"/>
      <c r="FC7" s="358"/>
      <c r="FD7" s="368"/>
      <c r="FE7" s="362"/>
      <c r="FF7" s="358"/>
      <c r="FG7" s="368"/>
      <c r="FH7" s="362"/>
      <c r="FI7" s="358"/>
      <c r="FJ7" s="368"/>
      <c r="FK7" s="362"/>
      <c r="FL7" s="358"/>
      <c r="FM7" s="368"/>
      <c r="FN7" s="362"/>
      <c r="FO7" s="358"/>
      <c r="FP7" s="368"/>
      <c r="FQ7" s="362"/>
      <c r="FR7" s="358"/>
      <c r="FS7" s="358"/>
      <c r="FT7" s="362"/>
      <c r="FU7" s="358"/>
      <c r="FV7" s="358"/>
      <c r="FW7" s="362"/>
      <c r="FX7" s="358"/>
      <c r="FY7" s="358"/>
      <c r="FZ7" s="362"/>
      <c r="GA7" s="255"/>
    </row>
    <row r="8" spans="1:183" ht="21">
      <c r="A8" s="173" t="s">
        <v>63</v>
      </c>
      <c r="B8" s="174"/>
      <c r="C8" s="92" t="s">
        <v>1776</v>
      </c>
      <c r="D8" s="175" t="s">
        <v>78</v>
      </c>
      <c r="E8" s="183">
        <v>12000</v>
      </c>
      <c r="F8" s="136"/>
      <c r="G8" s="59"/>
      <c r="H8" s="269">
        <f aca="true" t="shared" si="0" ref="H8:H40">F8+G8</f>
        <v>0</v>
      </c>
      <c r="I8" s="93">
        <f aca="true" t="shared" si="1" ref="I8:I40">P8+R8+U8+X8+AD8+AA8+AG8+AJ8+AM8+AP8+AS8+AV8+AY8+BB8+BE8+BH8+BK8+BN8+BQ8+BT8+BW8+BZ8+CC8+CF8+CI8+CL8+CO8+CR8+CU8+CX8+DA8+DD8+DG8+DJ8+DM8+DP8+DS8+DV8+DY8+EB8+EE8+EH8+EK8+EN8+EQ8+ET8+EW8+EZ8+FC8+FF8+FI8+FL8+FO8+FR8+FU8+FX8</f>
        <v>0</v>
      </c>
      <c r="J8" s="49">
        <f aca="true" t="shared" si="2" ref="J8:J40">S8+V8+Y8+AB8+AE8+AH8+AK8+AN8+AQ8+AT8+AW8+AZ8+BC8+BF8+BI8+BL8+BO8+BR8+BX8+CA8+CD8+CG8+CJ8+CP8+CS8+CV8+CY8+DB8+DH8+CM8+DE8+FY8+DK8+DN8+DQ8+DT8+DW8+DZ8+EC8+EF8+EI8+EL8+EO8+ER8+EU8+EX8+FA8+FD8+FG8+FJ8+FM8+FP8+FS8+FV8</f>
        <v>0</v>
      </c>
      <c r="K8" s="263">
        <f aca="true" t="shared" si="3" ref="K8:K40">I8+J8</f>
        <v>0</v>
      </c>
      <c r="L8" s="147">
        <f aca="true" t="shared" si="4" ref="L8:L40">T8+W8+Z8+AC8+AF8+AI8+AL8+AO8+AR8+AU8+AX8+BA8+BD8+BG8+BJ8+BM8+BP8+BS8+BY8+CB8+CE8+CH8+CK8+CQ8+CT8+CW8+CZ8+DC8+DI8+DL8+DO8+DR8+DU8+DX8+EA8+ED8+EG8+EJ8+EM8+EP8+ES8+EV8+EY8+FB8+FE8+FH8+FK8+FN8+FQ8+FT8+FW8+FZ8+Q8+BV8+CN8+DF8</f>
        <v>2</v>
      </c>
      <c r="M8" s="136">
        <f aca="true" t="shared" si="5" ref="M8:M40">+L8*1.3</f>
        <v>2.6</v>
      </c>
      <c r="N8" s="188">
        <f aca="true" t="shared" si="6" ref="N8:N17">L8-K8-H8</f>
        <v>2</v>
      </c>
      <c r="O8" s="142">
        <f aca="true" t="shared" si="7" ref="O8:O40">E8*N8</f>
        <v>24000</v>
      </c>
      <c r="P8" s="177"/>
      <c r="Q8" s="170"/>
      <c r="R8" s="4"/>
      <c r="S8" s="4"/>
      <c r="T8" s="41"/>
      <c r="U8" s="4"/>
      <c r="V8" s="4"/>
      <c r="W8" s="41"/>
      <c r="X8" s="4"/>
      <c r="Y8" s="4"/>
      <c r="Z8" s="41"/>
      <c r="AA8" s="4"/>
      <c r="AB8" s="4"/>
      <c r="AC8" s="41"/>
      <c r="AD8" s="4"/>
      <c r="AE8" s="4"/>
      <c r="AF8" s="41"/>
      <c r="AG8" s="4"/>
      <c r="AH8" s="4"/>
      <c r="AI8" s="41"/>
      <c r="AJ8" s="4"/>
      <c r="AK8" s="4"/>
      <c r="AL8" s="41"/>
      <c r="AM8" s="4"/>
      <c r="AN8" s="4"/>
      <c r="AO8" s="41"/>
      <c r="AP8" s="4"/>
      <c r="AQ8" s="4"/>
      <c r="AR8" s="41"/>
      <c r="AS8" s="4"/>
      <c r="AT8" s="4"/>
      <c r="AU8" s="41"/>
      <c r="AV8" s="4"/>
      <c r="AW8" s="4"/>
      <c r="AX8" s="41"/>
      <c r="AY8" s="4"/>
      <c r="AZ8" s="4"/>
      <c r="BA8" s="41"/>
      <c r="BB8" s="4"/>
      <c r="BC8" s="4"/>
      <c r="BD8" s="41"/>
      <c r="BE8" s="4"/>
      <c r="BF8" s="4"/>
      <c r="BG8" s="41"/>
      <c r="BH8" s="4"/>
      <c r="BI8" s="4"/>
      <c r="BJ8" s="41"/>
      <c r="BK8" s="4"/>
      <c r="BL8" s="4"/>
      <c r="BM8" s="41"/>
      <c r="BN8" s="4"/>
      <c r="BO8" s="4"/>
      <c r="BP8" s="41"/>
      <c r="BQ8" s="4"/>
      <c r="BR8" s="168"/>
      <c r="BS8" s="41"/>
      <c r="BT8" s="41"/>
      <c r="BU8" s="41"/>
      <c r="BV8" s="41"/>
      <c r="BW8" s="4"/>
      <c r="BX8" s="168"/>
      <c r="BY8" s="41"/>
      <c r="BZ8" s="4"/>
      <c r="CA8" s="168"/>
      <c r="CB8" s="41"/>
      <c r="CC8" s="4"/>
      <c r="CD8" s="168"/>
      <c r="CE8" s="41"/>
      <c r="CF8" s="4"/>
      <c r="CG8" s="4"/>
      <c r="CH8" s="41"/>
      <c r="CI8" s="4"/>
      <c r="CJ8" s="4"/>
      <c r="CK8" s="41"/>
      <c r="CL8" s="41"/>
      <c r="CM8" s="41"/>
      <c r="CN8" s="41"/>
      <c r="CO8" s="4"/>
      <c r="CP8" s="168"/>
      <c r="CQ8" s="41"/>
      <c r="CR8" s="4"/>
      <c r="CS8" s="4"/>
      <c r="CT8" s="41"/>
      <c r="CU8" s="4"/>
      <c r="CV8" s="168"/>
      <c r="CW8" s="41"/>
      <c r="CX8" s="4"/>
      <c r="CY8" s="4"/>
      <c r="CZ8" s="41"/>
      <c r="DA8" s="4"/>
      <c r="DB8" s="4"/>
      <c r="DC8" s="41"/>
      <c r="DD8" s="41"/>
      <c r="DE8" s="41"/>
      <c r="DF8" s="41"/>
      <c r="DG8" s="4"/>
      <c r="DH8" s="168"/>
      <c r="DI8" s="40">
        <v>2</v>
      </c>
      <c r="DJ8" s="4"/>
      <c r="DK8" s="168"/>
      <c r="DL8" s="41"/>
      <c r="DM8" s="4"/>
      <c r="DN8" s="168"/>
      <c r="DO8" s="41"/>
      <c r="DP8" s="4"/>
      <c r="DQ8" s="4"/>
      <c r="DR8" s="41"/>
      <c r="DS8" s="4"/>
      <c r="DT8" s="4"/>
      <c r="DU8" s="41"/>
      <c r="DV8" s="4"/>
      <c r="DW8" s="4"/>
      <c r="DX8" s="41"/>
      <c r="DY8" s="168"/>
      <c r="DZ8" s="4"/>
      <c r="EA8" s="41"/>
      <c r="EB8" s="4"/>
      <c r="EC8" s="168"/>
      <c r="ED8" s="41"/>
      <c r="EE8" s="4"/>
      <c r="EF8" s="169"/>
      <c r="EG8" s="41"/>
      <c r="EH8" s="4"/>
      <c r="EI8" s="4"/>
      <c r="EJ8" s="41"/>
      <c r="EK8" s="4"/>
      <c r="EL8" s="178"/>
      <c r="EM8" s="41"/>
      <c r="EN8" s="4"/>
      <c r="EO8" s="4"/>
      <c r="EP8" s="41"/>
      <c r="EQ8" s="4"/>
      <c r="ER8" s="168"/>
      <c r="ES8" s="41"/>
      <c r="ET8" s="4"/>
      <c r="EU8" s="4"/>
      <c r="EV8" s="41"/>
      <c r="EW8" s="4"/>
      <c r="EX8" s="4"/>
      <c r="EY8" s="41"/>
      <c r="EZ8" s="4"/>
      <c r="FA8" s="168"/>
      <c r="FB8" s="41"/>
      <c r="FC8" s="4"/>
      <c r="FD8" s="168"/>
      <c r="FE8" s="41"/>
      <c r="FF8" s="4"/>
      <c r="FG8" s="168"/>
      <c r="FH8" s="41"/>
      <c r="FI8" s="4"/>
      <c r="FJ8" s="168"/>
      <c r="FK8" s="41"/>
      <c r="FL8" s="4"/>
      <c r="FM8" s="168"/>
      <c r="FN8" s="41"/>
      <c r="FO8" s="4"/>
      <c r="FP8" s="168"/>
      <c r="FQ8" s="41"/>
      <c r="FR8" s="4"/>
      <c r="FS8" s="4"/>
      <c r="FT8" s="41"/>
      <c r="FU8" s="4"/>
      <c r="FV8" s="4"/>
      <c r="FW8" s="41"/>
      <c r="FX8" s="4"/>
      <c r="FY8" s="4"/>
      <c r="FZ8" s="41"/>
      <c r="GA8" s="249"/>
    </row>
    <row r="9" spans="1:183" ht="21" customHeight="1">
      <c r="A9" s="173" t="s">
        <v>65</v>
      </c>
      <c r="B9" s="236" t="s">
        <v>554</v>
      </c>
      <c r="C9" s="52" t="s">
        <v>555</v>
      </c>
      <c r="D9" s="50" t="s">
        <v>78</v>
      </c>
      <c r="E9" s="27">
        <v>2033</v>
      </c>
      <c r="F9" s="28">
        <v>0</v>
      </c>
      <c r="G9" s="28"/>
      <c r="H9" s="269">
        <f t="shared" si="0"/>
        <v>0</v>
      </c>
      <c r="I9" s="93">
        <f t="shared" si="1"/>
        <v>0</v>
      </c>
      <c r="J9" s="49">
        <f t="shared" si="2"/>
        <v>10</v>
      </c>
      <c r="K9" s="263">
        <f t="shared" si="3"/>
        <v>10</v>
      </c>
      <c r="L9" s="147">
        <f t="shared" si="4"/>
        <v>20</v>
      </c>
      <c r="M9" s="136">
        <f t="shared" si="5"/>
        <v>26</v>
      </c>
      <c r="N9" s="199">
        <v>20</v>
      </c>
      <c r="O9" s="142">
        <f t="shared" si="7"/>
        <v>40660</v>
      </c>
      <c r="P9" s="49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39">
        <v>10</v>
      </c>
      <c r="BM9" s="5">
        <v>20</v>
      </c>
      <c r="BN9" s="5"/>
      <c r="BO9" s="5"/>
      <c r="BP9" s="5"/>
      <c r="BQ9" s="5"/>
      <c r="BR9" s="155"/>
      <c r="BS9" s="5"/>
      <c r="BT9" s="5"/>
      <c r="BU9" s="5"/>
      <c r="BV9" s="5"/>
      <c r="BW9" s="5"/>
      <c r="BX9" s="155"/>
      <c r="BY9" s="5"/>
      <c r="BZ9" s="5"/>
      <c r="CA9" s="155"/>
      <c r="CB9" s="5"/>
      <c r="CC9" s="5"/>
      <c r="CD9" s="15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155"/>
      <c r="CQ9" s="5"/>
      <c r="CR9" s="5"/>
      <c r="CS9" s="5"/>
      <c r="CT9" s="5"/>
      <c r="CU9" s="5"/>
      <c r="CV9" s="15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155"/>
      <c r="DI9" s="5"/>
      <c r="DJ9" s="5"/>
      <c r="DK9" s="155"/>
      <c r="DL9" s="5"/>
      <c r="DM9" s="5"/>
      <c r="DN9" s="155"/>
      <c r="DO9" s="5"/>
      <c r="DP9" s="5"/>
      <c r="DQ9" s="5"/>
      <c r="DR9" s="5"/>
      <c r="DS9" s="5"/>
      <c r="DT9" s="5"/>
      <c r="DU9" s="5"/>
      <c r="DV9" s="5"/>
      <c r="DW9" s="5"/>
      <c r="DX9" s="5"/>
      <c r="DY9" s="155"/>
      <c r="DZ9" s="5"/>
      <c r="EA9" s="5"/>
      <c r="EB9" s="5"/>
      <c r="EC9" s="155"/>
      <c r="ED9" s="5"/>
      <c r="EE9" s="5"/>
      <c r="EF9" s="160"/>
      <c r="EG9" s="5"/>
      <c r="EH9" s="5"/>
      <c r="EI9" s="5"/>
      <c r="EJ9" s="5"/>
      <c r="EK9" s="5"/>
      <c r="EL9" s="150"/>
      <c r="EM9" s="5"/>
      <c r="EN9" s="5"/>
      <c r="EO9" s="5"/>
      <c r="EP9" s="5"/>
      <c r="EQ9" s="5"/>
      <c r="ER9" s="155"/>
      <c r="ES9" s="5"/>
      <c r="ET9" s="5"/>
      <c r="EU9" s="5"/>
      <c r="EV9" s="5"/>
      <c r="EW9" s="5"/>
      <c r="EX9" s="5"/>
      <c r="EY9" s="5"/>
      <c r="EZ9" s="5"/>
      <c r="FA9" s="155"/>
      <c r="FB9" s="5"/>
      <c r="FC9" s="5"/>
      <c r="FD9" s="155"/>
      <c r="FE9" s="5"/>
      <c r="FF9" s="5"/>
      <c r="FG9" s="155"/>
      <c r="FH9" s="5"/>
      <c r="FI9" s="5"/>
      <c r="FJ9" s="155"/>
      <c r="FK9" s="5"/>
      <c r="FL9" s="5"/>
      <c r="FM9" s="155"/>
      <c r="FN9" s="5"/>
      <c r="FO9" s="5"/>
      <c r="FP9" s="155"/>
      <c r="FQ9" s="5"/>
      <c r="FR9" s="5"/>
      <c r="FS9" s="5"/>
      <c r="FT9" s="5"/>
      <c r="FU9" s="5"/>
      <c r="FV9" s="5"/>
      <c r="FW9" s="5"/>
      <c r="FX9" s="5"/>
      <c r="FY9" s="5"/>
      <c r="FZ9" s="5"/>
      <c r="GA9" s="249"/>
    </row>
    <row r="10" spans="1:183" s="3" customFormat="1" ht="21" customHeight="1">
      <c r="A10" s="173" t="s">
        <v>66</v>
      </c>
      <c r="B10" s="50"/>
      <c r="C10" s="52" t="s">
        <v>556</v>
      </c>
      <c r="D10" s="50" t="s">
        <v>75</v>
      </c>
      <c r="E10" s="27">
        <v>16000</v>
      </c>
      <c r="F10" s="28"/>
      <c r="G10" s="28"/>
      <c r="H10" s="269">
        <f t="shared" si="0"/>
        <v>0</v>
      </c>
      <c r="I10" s="93">
        <f t="shared" si="1"/>
        <v>0</v>
      </c>
      <c r="J10" s="49">
        <f t="shared" si="2"/>
        <v>0</v>
      </c>
      <c r="K10" s="263">
        <f t="shared" si="3"/>
        <v>0</v>
      </c>
      <c r="L10" s="147">
        <f t="shared" si="4"/>
        <v>0</v>
      </c>
      <c r="M10" s="136">
        <f t="shared" si="5"/>
        <v>0</v>
      </c>
      <c r="N10" s="188">
        <f t="shared" si="6"/>
        <v>0</v>
      </c>
      <c r="O10" s="142">
        <f t="shared" si="7"/>
        <v>0</v>
      </c>
      <c r="P10" s="49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155"/>
      <c r="BS10" s="5"/>
      <c r="BT10" s="5"/>
      <c r="BU10" s="5"/>
      <c r="BV10" s="5"/>
      <c r="BW10" s="5"/>
      <c r="BX10" s="155"/>
      <c r="BY10" s="5"/>
      <c r="BZ10" s="5"/>
      <c r="CA10" s="155"/>
      <c r="CB10" s="5"/>
      <c r="CC10" s="5"/>
      <c r="CD10" s="15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155"/>
      <c r="CQ10" s="5"/>
      <c r="CR10" s="5"/>
      <c r="CS10" s="5"/>
      <c r="CT10" s="5"/>
      <c r="CU10" s="5"/>
      <c r="CV10" s="15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155"/>
      <c r="DI10" s="5"/>
      <c r="DJ10" s="5"/>
      <c r="DK10" s="155"/>
      <c r="DL10" s="5"/>
      <c r="DM10" s="5"/>
      <c r="DN10" s="15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155"/>
      <c r="DZ10" s="5"/>
      <c r="EA10" s="5"/>
      <c r="EB10" s="5"/>
      <c r="EC10" s="155"/>
      <c r="ED10" s="5"/>
      <c r="EE10" s="5"/>
      <c r="EF10" s="160"/>
      <c r="EG10" s="5"/>
      <c r="EH10" s="5"/>
      <c r="EI10" s="5"/>
      <c r="EJ10" s="5"/>
      <c r="EK10" s="5"/>
      <c r="EL10" s="150"/>
      <c r="EM10" s="5"/>
      <c r="EN10" s="5"/>
      <c r="EO10" s="5"/>
      <c r="EP10" s="5"/>
      <c r="EQ10" s="5"/>
      <c r="ER10" s="155"/>
      <c r="ES10" s="5"/>
      <c r="ET10" s="5"/>
      <c r="EU10" s="5"/>
      <c r="EV10" s="5"/>
      <c r="EW10" s="5"/>
      <c r="EX10" s="5"/>
      <c r="EY10" s="5"/>
      <c r="EZ10" s="5"/>
      <c r="FA10" s="155"/>
      <c r="FB10" s="5"/>
      <c r="FC10" s="5"/>
      <c r="FD10" s="155"/>
      <c r="FE10" s="5"/>
      <c r="FF10" s="5"/>
      <c r="FG10" s="155"/>
      <c r="FH10" s="5"/>
      <c r="FI10" s="5"/>
      <c r="FJ10" s="155"/>
      <c r="FK10" s="5"/>
      <c r="FL10" s="5"/>
      <c r="FM10" s="155"/>
      <c r="FN10" s="5"/>
      <c r="FO10" s="5"/>
      <c r="FP10" s="15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249"/>
    </row>
    <row r="11" spans="1:183" s="3" customFormat="1" ht="21" customHeight="1">
      <c r="A11" s="173" t="s">
        <v>68</v>
      </c>
      <c r="B11" s="50" t="s">
        <v>1455</v>
      </c>
      <c r="C11" s="52" t="s">
        <v>2029</v>
      </c>
      <c r="D11" s="50" t="s">
        <v>548</v>
      </c>
      <c r="E11" s="27">
        <v>1284</v>
      </c>
      <c r="F11" s="28">
        <v>0</v>
      </c>
      <c r="G11" s="28"/>
      <c r="H11" s="269">
        <f t="shared" si="0"/>
        <v>0</v>
      </c>
      <c r="I11" s="93">
        <f t="shared" si="1"/>
        <v>0</v>
      </c>
      <c r="J11" s="49">
        <f t="shared" si="2"/>
        <v>0</v>
      </c>
      <c r="K11" s="263">
        <f t="shared" si="3"/>
        <v>0</v>
      </c>
      <c r="L11" s="147">
        <f t="shared" si="4"/>
        <v>0</v>
      </c>
      <c r="M11" s="136">
        <f t="shared" si="5"/>
        <v>0</v>
      </c>
      <c r="N11" s="188">
        <f t="shared" si="6"/>
        <v>0</v>
      </c>
      <c r="O11" s="142">
        <f t="shared" si="7"/>
        <v>0</v>
      </c>
      <c r="P11" s="49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155"/>
      <c r="BS11" s="5"/>
      <c r="BT11" s="5"/>
      <c r="BU11" s="5"/>
      <c r="BV11" s="5"/>
      <c r="BW11" s="5"/>
      <c r="BX11" s="155"/>
      <c r="BY11" s="5"/>
      <c r="BZ11" s="5"/>
      <c r="CA11" s="155"/>
      <c r="CB11" s="5"/>
      <c r="CC11" s="5"/>
      <c r="CD11" s="15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155"/>
      <c r="CQ11" s="5"/>
      <c r="CR11" s="5"/>
      <c r="CS11" s="5"/>
      <c r="CT11" s="39"/>
      <c r="CU11" s="5"/>
      <c r="CV11" s="15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155"/>
      <c r="DI11" s="5"/>
      <c r="DJ11" s="5"/>
      <c r="DK11" s="155"/>
      <c r="DL11" s="5"/>
      <c r="DM11" s="5"/>
      <c r="DN11" s="15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155"/>
      <c r="DZ11" s="5"/>
      <c r="EA11" s="5"/>
      <c r="EB11" s="5"/>
      <c r="EC11" s="155"/>
      <c r="ED11" s="5"/>
      <c r="EE11" s="5"/>
      <c r="EF11" s="160"/>
      <c r="EG11" s="5"/>
      <c r="EH11" s="5"/>
      <c r="EI11" s="5"/>
      <c r="EJ11" s="5"/>
      <c r="EK11" s="5"/>
      <c r="EL11" s="150"/>
      <c r="EM11" s="5"/>
      <c r="EN11" s="5"/>
      <c r="EO11" s="5"/>
      <c r="EP11" s="5"/>
      <c r="EQ11" s="5"/>
      <c r="ER11" s="155"/>
      <c r="ES11" s="5"/>
      <c r="ET11" s="5"/>
      <c r="EU11" s="5"/>
      <c r="EV11" s="5"/>
      <c r="EW11" s="5"/>
      <c r="EX11" s="5"/>
      <c r="EY11" s="5"/>
      <c r="EZ11" s="5"/>
      <c r="FA11" s="155"/>
      <c r="FB11" s="5"/>
      <c r="FC11" s="5"/>
      <c r="FD11" s="155"/>
      <c r="FE11" s="5"/>
      <c r="FF11" s="5"/>
      <c r="FG11" s="155"/>
      <c r="FH11" s="5"/>
      <c r="FI11" s="5"/>
      <c r="FJ11" s="155"/>
      <c r="FK11" s="5"/>
      <c r="FL11" s="5"/>
      <c r="FM11" s="155"/>
      <c r="FN11" s="5"/>
      <c r="FO11" s="5"/>
      <c r="FP11" s="15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249"/>
    </row>
    <row r="12" spans="1:183" s="3" customFormat="1" ht="21" customHeight="1">
      <c r="A12" s="173" t="s">
        <v>69</v>
      </c>
      <c r="B12" s="50" t="s">
        <v>1453</v>
      </c>
      <c r="C12" s="52" t="s">
        <v>1454</v>
      </c>
      <c r="D12" s="50" t="s">
        <v>110</v>
      </c>
      <c r="E12" s="27"/>
      <c r="F12" s="28"/>
      <c r="G12" s="28"/>
      <c r="H12" s="269">
        <f t="shared" si="0"/>
        <v>0</v>
      </c>
      <c r="I12" s="93">
        <f t="shared" si="1"/>
        <v>0</v>
      </c>
      <c r="J12" s="49">
        <f t="shared" si="2"/>
        <v>0</v>
      </c>
      <c r="K12" s="263">
        <f t="shared" si="3"/>
        <v>0</v>
      </c>
      <c r="L12" s="147">
        <f t="shared" si="4"/>
        <v>0</v>
      </c>
      <c r="M12" s="136">
        <f t="shared" si="5"/>
        <v>0</v>
      </c>
      <c r="N12" s="188">
        <f t="shared" si="6"/>
        <v>0</v>
      </c>
      <c r="O12" s="142">
        <f t="shared" si="7"/>
        <v>0</v>
      </c>
      <c r="P12" s="49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155"/>
      <c r="BS12" s="5"/>
      <c r="BT12" s="5"/>
      <c r="BU12" s="5"/>
      <c r="BV12" s="5"/>
      <c r="BW12" s="5"/>
      <c r="BX12" s="155"/>
      <c r="BY12" s="5"/>
      <c r="BZ12" s="5"/>
      <c r="CA12" s="155"/>
      <c r="CB12" s="5"/>
      <c r="CC12" s="5"/>
      <c r="CD12" s="15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155"/>
      <c r="CQ12" s="5"/>
      <c r="CR12" s="5"/>
      <c r="CS12" s="5"/>
      <c r="CT12" s="39"/>
      <c r="CU12" s="5"/>
      <c r="CV12" s="15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155"/>
      <c r="DI12" s="5"/>
      <c r="DJ12" s="5"/>
      <c r="DK12" s="155"/>
      <c r="DL12" s="5"/>
      <c r="DM12" s="5"/>
      <c r="DN12" s="15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155"/>
      <c r="DZ12" s="5"/>
      <c r="EA12" s="5"/>
      <c r="EB12" s="5"/>
      <c r="EC12" s="155"/>
      <c r="ED12" s="5"/>
      <c r="EE12" s="5"/>
      <c r="EF12" s="160"/>
      <c r="EG12" s="5"/>
      <c r="EH12" s="5"/>
      <c r="EI12" s="5"/>
      <c r="EJ12" s="5"/>
      <c r="EK12" s="5"/>
      <c r="EL12" s="150"/>
      <c r="EM12" s="5"/>
      <c r="EN12" s="5"/>
      <c r="EO12" s="5"/>
      <c r="EP12" s="5"/>
      <c r="EQ12" s="5"/>
      <c r="ER12" s="155"/>
      <c r="ES12" s="5"/>
      <c r="ET12" s="5"/>
      <c r="EU12" s="5"/>
      <c r="EV12" s="5"/>
      <c r="EW12" s="5"/>
      <c r="EX12" s="5"/>
      <c r="EY12" s="5"/>
      <c r="EZ12" s="5"/>
      <c r="FA12" s="155"/>
      <c r="FB12" s="5"/>
      <c r="FC12" s="5"/>
      <c r="FD12" s="155"/>
      <c r="FE12" s="5"/>
      <c r="FF12" s="5"/>
      <c r="FG12" s="155"/>
      <c r="FH12" s="5"/>
      <c r="FI12" s="5"/>
      <c r="FJ12" s="155"/>
      <c r="FK12" s="5"/>
      <c r="FL12" s="5"/>
      <c r="FM12" s="155"/>
      <c r="FN12" s="5"/>
      <c r="FO12" s="5"/>
      <c r="FP12" s="15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249"/>
    </row>
    <row r="13" spans="1:183" s="3" customFormat="1" ht="21" customHeight="1">
      <c r="A13" s="173" t="s">
        <v>71</v>
      </c>
      <c r="B13" s="50"/>
      <c r="C13" s="52" t="s">
        <v>2030</v>
      </c>
      <c r="D13" s="50" t="s">
        <v>548</v>
      </c>
      <c r="E13" s="27"/>
      <c r="F13" s="28">
        <v>0</v>
      </c>
      <c r="G13" s="28"/>
      <c r="H13" s="269">
        <f t="shared" si="0"/>
        <v>0</v>
      </c>
      <c r="I13" s="93">
        <f t="shared" si="1"/>
        <v>0</v>
      </c>
      <c r="J13" s="49">
        <f t="shared" si="2"/>
        <v>0</v>
      </c>
      <c r="K13" s="263">
        <f t="shared" si="3"/>
        <v>0</v>
      </c>
      <c r="L13" s="147">
        <f t="shared" si="4"/>
        <v>0</v>
      </c>
      <c r="M13" s="136">
        <f t="shared" si="5"/>
        <v>0</v>
      </c>
      <c r="N13" s="188">
        <f t="shared" si="6"/>
        <v>0</v>
      </c>
      <c r="O13" s="142">
        <f t="shared" si="7"/>
        <v>0</v>
      </c>
      <c r="P13" s="49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155"/>
      <c r="BS13" s="5"/>
      <c r="BT13" s="5"/>
      <c r="BU13" s="5"/>
      <c r="BV13" s="5"/>
      <c r="BW13" s="5"/>
      <c r="BX13" s="155"/>
      <c r="BY13" s="5"/>
      <c r="BZ13" s="5"/>
      <c r="CA13" s="155"/>
      <c r="CB13" s="5"/>
      <c r="CC13" s="5"/>
      <c r="CD13" s="15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155"/>
      <c r="CQ13" s="5"/>
      <c r="CR13" s="5"/>
      <c r="CS13" s="5"/>
      <c r="CT13" s="39"/>
      <c r="CU13" s="5"/>
      <c r="CV13" s="15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155"/>
      <c r="DI13" s="5"/>
      <c r="DJ13" s="5"/>
      <c r="DK13" s="155"/>
      <c r="DL13" s="5"/>
      <c r="DM13" s="5"/>
      <c r="DN13" s="15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155"/>
      <c r="DZ13" s="5"/>
      <c r="EA13" s="5"/>
      <c r="EB13" s="5"/>
      <c r="EC13" s="155"/>
      <c r="ED13" s="5"/>
      <c r="EE13" s="5"/>
      <c r="EF13" s="160"/>
      <c r="EG13" s="5"/>
      <c r="EH13" s="5"/>
      <c r="EI13" s="5"/>
      <c r="EJ13" s="5"/>
      <c r="EK13" s="5"/>
      <c r="EL13" s="150"/>
      <c r="EM13" s="5"/>
      <c r="EN13" s="5"/>
      <c r="EO13" s="5"/>
      <c r="EP13" s="5"/>
      <c r="EQ13" s="5"/>
      <c r="ER13" s="155"/>
      <c r="ES13" s="5"/>
      <c r="ET13" s="5"/>
      <c r="EU13" s="5"/>
      <c r="EV13" s="5"/>
      <c r="EW13" s="5"/>
      <c r="EX13" s="5"/>
      <c r="EY13" s="5"/>
      <c r="EZ13" s="5"/>
      <c r="FA13" s="155"/>
      <c r="FB13" s="5"/>
      <c r="FC13" s="5"/>
      <c r="FD13" s="155"/>
      <c r="FE13" s="5"/>
      <c r="FF13" s="5"/>
      <c r="FG13" s="155"/>
      <c r="FH13" s="5"/>
      <c r="FI13" s="5"/>
      <c r="FJ13" s="155"/>
      <c r="FK13" s="5"/>
      <c r="FL13" s="5"/>
      <c r="FM13" s="155"/>
      <c r="FN13" s="5"/>
      <c r="FO13" s="5"/>
      <c r="FP13" s="15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249"/>
    </row>
    <row r="14" spans="1:183" s="3" customFormat="1" ht="21" customHeight="1">
      <c r="A14" s="173" t="s">
        <v>72</v>
      </c>
      <c r="B14" s="50"/>
      <c r="C14" s="52" t="s">
        <v>1555</v>
      </c>
      <c r="D14" s="50" t="s">
        <v>548</v>
      </c>
      <c r="E14" s="27"/>
      <c r="F14" s="28">
        <v>0</v>
      </c>
      <c r="G14" s="28"/>
      <c r="H14" s="269">
        <f t="shared" si="0"/>
        <v>0</v>
      </c>
      <c r="I14" s="93">
        <f t="shared" si="1"/>
        <v>0</v>
      </c>
      <c r="J14" s="49">
        <f t="shared" si="2"/>
        <v>0</v>
      </c>
      <c r="K14" s="263">
        <f t="shared" si="3"/>
        <v>0</v>
      </c>
      <c r="L14" s="147">
        <f t="shared" si="4"/>
        <v>20</v>
      </c>
      <c r="M14" s="136">
        <f t="shared" si="5"/>
        <v>26</v>
      </c>
      <c r="N14" s="188">
        <f t="shared" si="6"/>
        <v>20</v>
      </c>
      <c r="O14" s="142">
        <f t="shared" si="7"/>
        <v>0</v>
      </c>
      <c r="P14" s="49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155"/>
      <c r="BS14" s="5"/>
      <c r="BT14" s="5"/>
      <c r="BU14" s="5"/>
      <c r="BV14" s="5"/>
      <c r="BW14" s="5"/>
      <c r="BX14" s="155"/>
      <c r="BY14" s="5"/>
      <c r="BZ14" s="5"/>
      <c r="CA14" s="155"/>
      <c r="CB14" s="5"/>
      <c r="CC14" s="5"/>
      <c r="CD14" s="15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155"/>
      <c r="CQ14" s="5"/>
      <c r="CR14" s="5"/>
      <c r="CS14" s="5"/>
      <c r="CT14" s="5">
        <v>20</v>
      </c>
      <c r="CU14" s="5"/>
      <c r="CV14" s="15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155"/>
      <c r="DI14" s="5"/>
      <c r="DJ14" s="5"/>
      <c r="DK14" s="155"/>
      <c r="DL14" s="5"/>
      <c r="DM14" s="5"/>
      <c r="DN14" s="15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155"/>
      <c r="DZ14" s="5"/>
      <c r="EA14" s="5"/>
      <c r="EB14" s="5"/>
      <c r="EC14" s="155"/>
      <c r="ED14" s="5"/>
      <c r="EE14" s="5"/>
      <c r="EF14" s="160"/>
      <c r="EG14" s="5"/>
      <c r="EH14" s="5"/>
      <c r="EI14" s="5"/>
      <c r="EJ14" s="5"/>
      <c r="EK14" s="5"/>
      <c r="EL14" s="150"/>
      <c r="EM14" s="5"/>
      <c r="EN14" s="5"/>
      <c r="EO14" s="5"/>
      <c r="EP14" s="5"/>
      <c r="EQ14" s="5"/>
      <c r="ER14" s="155"/>
      <c r="ES14" s="5"/>
      <c r="ET14" s="5"/>
      <c r="EU14" s="5"/>
      <c r="EV14" s="5"/>
      <c r="EW14" s="5"/>
      <c r="EX14" s="5"/>
      <c r="EY14" s="5"/>
      <c r="EZ14" s="5"/>
      <c r="FA14" s="155"/>
      <c r="FB14" s="5"/>
      <c r="FC14" s="5"/>
      <c r="FD14" s="155"/>
      <c r="FE14" s="5"/>
      <c r="FF14" s="5"/>
      <c r="FG14" s="155"/>
      <c r="FH14" s="5"/>
      <c r="FI14" s="5"/>
      <c r="FJ14" s="155"/>
      <c r="FK14" s="5"/>
      <c r="FL14" s="5"/>
      <c r="FM14" s="155"/>
      <c r="FN14" s="5"/>
      <c r="FO14" s="5"/>
      <c r="FP14" s="15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249"/>
    </row>
    <row r="15" spans="1:183" ht="21" customHeight="1">
      <c r="A15" s="173" t="s">
        <v>74</v>
      </c>
      <c r="B15" s="50" t="s">
        <v>557</v>
      </c>
      <c r="C15" s="51" t="s">
        <v>558</v>
      </c>
      <c r="D15" s="50" t="s">
        <v>546</v>
      </c>
      <c r="E15" s="29">
        <v>139.1</v>
      </c>
      <c r="F15" s="28">
        <v>0</v>
      </c>
      <c r="G15" s="28"/>
      <c r="H15" s="269">
        <f t="shared" si="0"/>
        <v>0</v>
      </c>
      <c r="I15" s="93">
        <f t="shared" si="1"/>
        <v>0</v>
      </c>
      <c r="J15" s="49">
        <f t="shared" si="2"/>
        <v>0</v>
      </c>
      <c r="K15" s="263">
        <f t="shared" si="3"/>
        <v>0</v>
      </c>
      <c r="L15" s="147">
        <f t="shared" si="4"/>
        <v>200</v>
      </c>
      <c r="M15" s="136">
        <f t="shared" si="5"/>
        <v>260</v>
      </c>
      <c r="N15" s="188">
        <f t="shared" si="6"/>
        <v>200</v>
      </c>
      <c r="O15" s="142">
        <f t="shared" si="7"/>
        <v>27820</v>
      </c>
      <c r="P15" s="49"/>
      <c r="Q15" s="5">
        <v>200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155"/>
      <c r="BS15" s="5"/>
      <c r="BT15" s="5"/>
      <c r="BU15" s="5"/>
      <c r="BV15" s="5"/>
      <c r="BW15" s="5"/>
      <c r="BX15" s="155"/>
      <c r="BY15" s="5"/>
      <c r="BZ15" s="5"/>
      <c r="CA15" s="155"/>
      <c r="CB15" s="5"/>
      <c r="CC15" s="5"/>
      <c r="CD15" s="15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155"/>
      <c r="CQ15" s="5"/>
      <c r="CR15" s="5"/>
      <c r="CS15" s="5"/>
      <c r="CT15" s="5"/>
      <c r="CU15" s="5"/>
      <c r="CV15" s="15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155"/>
      <c r="DI15" s="5"/>
      <c r="DJ15" s="5"/>
      <c r="DK15" s="155"/>
      <c r="DL15" s="5"/>
      <c r="DM15" s="5"/>
      <c r="DN15" s="15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155"/>
      <c r="DZ15" s="5"/>
      <c r="EA15" s="5"/>
      <c r="EB15" s="5"/>
      <c r="EC15" s="155"/>
      <c r="ED15" s="5"/>
      <c r="EE15" s="5"/>
      <c r="EF15" s="160"/>
      <c r="EG15" s="5"/>
      <c r="EH15" s="5"/>
      <c r="EI15" s="5"/>
      <c r="EJ15" s="5"/>
      <c r="EK15" s="5"/>
      <c r="EL15" s="150"/>
      <c r="EM15" s="5"/>
      <c r="EN15" s="5"/>
      <c r="EO15" s="5"/>
      <c r="EP15" s="5"/>
      <c r="EQ15" s="5"/>
      <c r="ER15" s="155"/>
      <c r="ES15" s="5"/>
      <c r="ET15" s="5"/>
      <c r="EU15" s="5"/>
      <c r="EV15" s="5"/>
      <c r="EW15" s="5"/>
      <c r="EX15" s="5"/>
      <c r="EY15" s="5"/>
      <c r="EZ15" s="5"/>
      <c r="FA15" s="155"/>
      <c r="FB15" s="5"/>
      <c r="FC15" s="5"/>
      <c r="FD15" s="155"/>
      <c r="FE15" s="5"/>
      <c r="FF15" s="5"/>
      <c r="FG15" s="155"/>
      <c r="FH15" s="5"/>
      <c r="FI15" s="5"/>
      <c r="FJ15" s="155"/>
      <c r="FK15" s="5"/>
      <c r="FL15" s="5"/>
      <c r="FM15" s="155"/>
      <c r="FN15" s="5"/>
      <c r="FO15" s="5"/>
      <c r="FP15" s="15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249"/>
    </row>
    <row r="16" spans="1:183" ht="21" customHeight="1">
      <c r="A16" s="173"/>
      <c r="B16" s="236"/>
      <c r="C16" s="51" t="s">
        <v>1907</v>
      </c>
      <c r="D16" s="50"/>
      <c r="E16" s="29"/>
      <c r="F16" s="28"/>
      <c r="G16" s="28"/>
      <c r="H16" s="269"/>
      <c r="I16" s="93"/>
      <c r="J16" s="49"/>
      <c r="K16" s="263"/>
      <c r="L16" s="147"/>
      <c r="M16" s="136"/>
      <c r="N16" s="188"/>
      <c r="O16" s="142"/>
      <c r="P16" s="49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155"/>
      <c r="BS16" s="5"/>
      <c r="BT16" s="5"/>
      <c r="BU16" s="5"/>
      <c r="BV16" s="5"/>
      <c r="BW16" s="5"/>
      <c r="BX16" s="155"/>
      <c r="BY16" s="5"/>
      <c r="BZ16" s="5"/>
      <c r="CA16" s="155"/>
      <c r="CB16" s="5"/>
      <c r="CC16" s="5"/>
      <c r="CD16" s="15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155"/>
      <c r="CQ16" s="5"/>
      <c r="CR16" s="5"/>
      <c r="CS16" s="5"/>
      <c r="CT16" s="5"/>
      <c r="CU16" s="5"/>
      <c r="CV16" s="15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155"/>
      <c r="DI16" s="5"/>
      <c r="DJ16" s="5"/>
      <c r="DK16" s="155"/>
      <c r="DL16" s="5"/>
      <c r="DM16" s="5"/>
      <c r="DN16" s="15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155"/>
      <c r="DZ16" s="5"/>
      <c r="EA16" s="5"/>
      <c r="EB16" s="5"/>
      <c r="EC16" s="155"/>
      <c r="ED16" s="5"/>
      <c r="EE16" s="5"/>
      <c r="EF16" s="160"/>
      <c r="EG16" s="5"/>
      <c r="EH16" s="5"/>
      <c r="EI16" s="5"/>
      <c r="EJ16" s="5"/>
      <c r="EK16" s="5"/>
      <c r="EL16" s="150"/>
      <c r="EM16" s="5"/>
      <c r="EN16" s="5"/>
      <c r="EO16" s="5"/>
      <c r="EP16" s="5"/>
      <c r="EQ16" s="5"/>
      <c r="ER16" s="155"/>
      <c r="ES16" s="5"/>
      <c r="ET16" s="5"/>
      <c r="EU16" s="5"/>
      <c r="EV16" s="5"/>
      <c r="EW16" s="5"/>
      <c r="EX16" s="5"/>
      <c r="EY16" s="5"/>
      <c r="EZ16" s="5"/>
      <c r="FA16" s="155"/>
      <c r="FB16" s="5"/>
      <c r="FC16" s="5"/>
      <c r="FD16" s="155"/>
      <c r="FE16" s="5"/>
      <c r="FF16" s="5"/>
      <c r="FG16" s="155"/>
      <c r="FH16" s="5"/>
      <c r="FI16" s="5"/>
      <c r="FJ16" s="155"/>
      <c r="FK16" s="5"/>
      <c r="FL16" s="5"/>
      <c r="FM16" s="155"/>
      <c r="FN16" s="5"/>
      <c r="FO16" s="5"/>
      <c r="FP16" s="15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249"/>
    </row>
    <row r="17" spans="1:183" ht="21" customHeight="1">
      <c r="A17" s="173" t="s">
        <v>76</v>
      </c>
      <c r="B17" s="236" t="s">
        <v>1380</v>
      </c>
      <c r="C17" s="51" t="s">
        <v>1506</v>
      </c>
      <c r="D17" s="50" t="s">
        <v>110</v>
      </c>
      <c r="E17" s="29">
        <v>6206</v>
      </c>
      <c r="F17" s="28">
        <v>0</v>
      </c>
      <c r="G17" s="28"/>
      <c r="H17" s="269">
        <f t="shared" si="0"/>
        <v>0</v>
      </c>
      <c r="I17" s="93">
        <f t="shared" si="1"/>
        <v>0</v>
      </c>
      <c r="J17" s="49">
        <f t="shared" si="2"/>
        <v>0</v>
      </c>
      <c r="K17" s="263">
        <f t="shared" si="3"/>
        <v>0</v>
      </c>
      <c r="L17" s="147">
        <f t="shared" si="4"/>
        <v>4</v>
      </c>
      <c r="M17" s="136">
        <f t="shared" si="5"/>
        <v>5.2</v>
      </c>
      <c r="N17" s="188">
        <f t="shared" si="6"/>
        <v>4</v>
      </c>
      <c r="O17" s="142">
        <f t="shared" si="7"/>
        <v>24824</v>
      </c>
      <c r="P17" s="49"/>
      <c r="Q17" s="5">
        <v>4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155"/>
      <c r="BS17" s="5"/>
      <c r="BT17" s="5"/>
      <c r="BU17" s="5"/>
      <c r="BV17" s="5"/>
      <c r="BW17" s="5"/>
      <c r="BX17" s="155"/>
      <c r="BY17" s="5"/>
      <c r="BZ17" s="5"/>
      <c r="CA17" s="155"/>
      <c r="CB17" s="5"/>
      <c r="CC17" s="5"/>
      <c r="CD17" s="15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155"/>
      <c r="CQ17" s="5"/>
      <c r="CR17" s="5"/>
      <c r="CS17" s="5"/>
      <c r="CT17" s="5"/>
      <c r="CU17" s="5"/>
      <c r="CV17" s="15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155"/>
      <c r="DI17" s="5"/>
      <c r="DJ17" s="5"/>
      <c r="DK17" s="155"/>
      <c r="DL17" s="5"/>
      <c r="DM17" s="5"/>
      <c r="DN17" s="15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155"/>
      <c r="DZ17" s="5"/>
      <c r="EA17" s="5"/>
      <c r="EB17" s="5"/>
      <c r="EC17" s="155"/>
      <c r="ED17" s="5"/>
      <c r="EE17" s="5"/>
      <c r="EF17" s="160"/>
      <c r="EG17" s="5"/>
      <c r="EH17" s="5"/>
      <c r="EI17" s="5"/>
      <c r="EJ17" s="5"/>
      <c r="EK17" s="5"/>
      <c r="EL17" s="150"/>
      <c r="EM17" s="5"/>
      <c r="EN17" s="5"/>
      <c r="EO17" s="5"/>
      <c r="EP17" s="5"/>
      <c r="EQ17" s="5"/>
      <c r="ER17" s="155"/>
      <c r="ES17" s="5"/>
      <c r="ET17" s="5"/>
      <c r="EU17" s="5"/>
      <c r="EV17" s="5"/>
      <c r="EW17" s="5"/>
      <c r="EX17" s="5"/>
      <c r="EY17" s="5"/>
      <c r="EZ17" s="5"/>
      <c r="FA17" s="155"/>
      <c r="FB17" s="5"/>
      <c r="FC17" s="5"/>
      <c r="FD17" s="155"/>
      <c r="FE17" s="5"/>
      <c r="FF17" s="5"/>
      <c r="FG17" s="155"/>
      <c r="FH17" s="5"/>
      <c r="FI17" s="5"/>
      <c r="FJ17" s="155"/>
      <c r="FK17" s="5"/>
      <c r="FL17" s="5"/>
      <c r="FM17" s="155"/>
      <c r="FN17" s="5"/>
      <c r="FO17" s="5"/>
      <c r="FP17" s="15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249"/>
    </row>
    <row r="18" spans="1:183" s="3" customFormat="1" ht="21" customHeight="1">
      <c r="A18" s="173" t="s">
        <v>77</v>
      </c>
      <c r="B18" s="210" t="s">
        <v>559</v>
      </c>
      <c r="C18" s="95" t="s">
        <v>560</v>
      </c>
      <c r="D18" s="50" t="s">
        <v>78</v>
      </c>
      <c r="E18" s="27">
        <v>360</v>
      </c>
      <c r="F18" s="28">
        <v>150</v>
      </c>
      <c r="G18" s="28"/>
      <c r="H18" s="269">
        <f t="shared" si="0"/>
        <v>150</v>
      </c>
      <c r="I18" s="93">
        <f t="shared" si="1"/>
        <v>0</v>
      </c>
      <c r="J18" s="49">
        <f t="shared" si="2"/>
        <v>10</v>
      </c>
      <c r="K18" s="263">
        <f t="shared" si="3"/>
        <v>10</v>
      </c>
      <c r="L18" s="147">
        <f t="shared" si="4"/>
        <v>86</v>
      </c>
      <c r="M18" s="136">
        <f t="shared" si="5"/>
        <v>111.8</v>
      </c>
      <c r="N18" s="188"/>
      <c r="O18" s="142">
        <f t="shared" si="7"/>
        <v>0</v>
      </c>
      <c r="P18" s="49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155"/>
      <c r="BS18" s="5"/>
      <c r="BT18" s="5"/>
      <c r="BU18" s="5"/>
      <c r="BV18" s="5"/>
      <c r="BW18" s="5"/>
      <c r="BX18" s="155"/>
      <c r="BY18" s="5"/>
      <c r="BZ18" s="5"/>
      <c r="CA18" s="155"/>
      <c r="CB18" s="5"/>
      <c r="CC18" s="5"/>
      <c r="CD18" s="155"/>
      <c r="CE18" s="5"/>
      <c r="CF18" s="5"/>
      <c r="CG18" s="5"/>
      <c r="CH18" s="5">
        <v>24</v>
      </c>
      <c r="CI18" s="5"/>
      <c r="CJ18" s="5"/>
      <c r="CK18" s="5"/>
      <c r="CL18" s="5"/>
      <c r="CM18" s="5"/>
      <c r="CN18" s="5"/>
      <c r="CO18" s="5"/>
      <c r="CP18" s="155"/>
      <c r="CQ18" s="5"/>
      <c r="CR18" s="5"/>
      <c r="CS18" s="5"/>
      <c r="CT18" s="5"/>
      <c r="CU18" s="5"/>
      <c r="CV18" s="15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155"/>
      <c r="DI18" s="5"/>
      <c r="DJ18" s="5"/>
      <c r="DK18" s="155"/>
      <c r="DL18" s="5"/>
      <c r="DM18" s="5"/>
      <c r="DN18" s="15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155"/>
      <c r="DZ18" s="5"/>
      <c r="EA18" s="5"/>
      <c r="EB18" s="5"/>
      <c r="EC18" s="155"/>
      <c r="ED18" s="5"/>
      <c r="EE18" s="5"/>
      <c r="EF18" s="160"/>
      <c r="EG18" s="5"/>
      <c r="EH18" s="5"/>
      <c r="EI18" s="5"/>
      <c r="EJ18" s="5"/>
      <c r="EK18" s="5"/>
      <c r="EL18" s="150"/>
      <c r="EM18" s="5"/>
      <c r="EN18" s="5"/>
      <c r="EO18" s="5"/>
      <c r="EP18" s="5"/>
      <c r="EQ18" s="5"/>
      <c r="ER18" s="155"/>
      <c r="ES18" s="5"/>
      <c r="ET18" s="5"/>
      <c r="EU18" s="5"/>
      <c r="EV18" s="5"/>
      <c r="EW18" s="5"/>
      <c r="EX18" s="5"/>
      <c r="EY18" s="5"/>
      <c r="EZ18" s="5"/>
      <c r="FA18" s="155"/>
      <c r="FB18" s="5"/>
      <c r="FC18" s="5"/>
      <c r="FD18" s="155"/>
      <c r="FE18" s="5"/>
      <c r="FF18" s="5"/>
      <c r="FG18" s="155">
        <v>10</v>
      </c>
      <c r="FH18" s="5">
        <v>25</v>
      </c>
      <c r="FI18" s="5"/>
      <c r="FJ18" s="155"/>
      <c r="FK18" s="5">
        <v>12</v>
      </c>
      <c r="FL18" s="5"/>
      <c r="FM18" s="155"/>
      <c r="FN18" s="5"/>
      <c r="FO18" s="5"/>
      <c r="FP18" s="155"/>
      <c r="FQ18" s="5">
        <v>25</v>
      </c>
      <c r="FR18" s="5"/>
      <c r="FS18" s="5"/>
      <c r="FT18" s="5"/>
      <c r="FU18" s="5"/>
      <c r="FV18" s="5"/>
      <c r="FW18" s="5"/>
      <c r="FX18" s="5"/>
      <c r="FY18" s="5"/>
      <c r="FZ18" s="5"/>
      <c r="GA18" s="249"/>
    </row>
    <row r="19" spans="1:183" s="3" customFormat="1" ht="21" customHeight="1">
      <c r="A19" s="173" t="s">
        <v>79</v>
      </c>
      <c r="B19" s="94"/>
      <c r="C19" s="95" t="s">
        <v>561</v>
      </c>
      <c r="D19" s="50" t="s">
        <v>110</v>
      </c>
      <c r="E19" s="27">
        <v>1000</v>
      </c>
      <c r="F19" s="28">
        <v>0</v>
      </c>
      <c r="G19" s="28"/>
      <c r="H19" s="269">
        <f t="shared" si="0"/>
        <v>0</v>
      </c>
      <c r="I19" s="93">
        <f t="shared" si="1"/>
        <v>0</v>
      </c>
      <c r="J19" s="49">
        <f t="shared" si="2"/>
        <v>0</v>
      </c>
      <c r="K19" s="263">
        <f t="shared" si="3"/>
        <v>0</v>
      </c>
      <c r="L19" s="147">
        <f t="shared" si="4"/>
        <v>2</v>
      </c>
      <c r="M19" s="136">
        <f t="shared" si="5"/>
        <v>2.6</v>
      </c>
      <c r="N19" s="188">
        <f>L19-K19-H19</f>
        <v>2</v>
      </c>
      <c r="O19" s="142">
        <f t="shared" si="7"/>
        <v>2000</v>
      </c>
      <c r="P19" s="49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155"/>
      <c r="BS19" s="5"/>
      <c r="BT19" s="5"/>
      <c r="BU19" s="5"/>
      <c r="BV19" s="5"/>
      <c r="BW19" s="5"/>
      <c r="BX19" s="155"/>
      <c r="BY19" s="5"/>
      <c r="BZ19" s="5"/>
      <c r="CA19" s="155"/>
      <c r="CB19" s="5"/>
      <c r="CC19" s="5"/>
      <c r="CD19" s="15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155"/>
      <c r="CQ19" s="5"/>
      <c r="CR19" s="5"/>
      <c r="CS19" s="5"/>
      <c r="CT19" s="5"/>
      <c r="CU19" s="5"/>
      <c r="CV19" s="15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155"/>
      <c r="DI19" s="5"/>
      <c r="DJ19" s="5"/>
      <c r="DK19" s="155"/>
      <c r="DL19" s="5"/>
      <c r="DM19" s="5"/>
      <c r="DN19" s="15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155"/>
      <c r="DZ19" s="5"/>
      <c r="EA19" s="5"/>
      <c r="EB19" s="5"/>
      <c r="EC19" s="155"/>
      <c r="ED19" s="5"/>
      <c r="EE19" s="5"/>
      <c r="EF19" s="160"/>
      <c r="EG19" s="5"/>
      <c r="EH19" s="5"/>
      <c r="EI19" s="5"/>
      <c r="EJ19" s="5"/>
      <c r="EK19" s="5"/>
      <c r="EL19" s="150"/>
      <c r="EM19" s="5"/>
      <c r="EN19" s="5"/>
      <c r="EO19" s="5"/>
      <c r="EP19" s="5"/>
      <c r="EQ19" s="5"/>
      <c r="ER19" s="155"/>
      <c r="ES19" s="5"/>
      <c r="ET19" s="5"/>
      <c r="EU19" s="5"/>
      <c r="EV19" s="5"/>
      <c r="EW19" s="5"/>
      <c r="EX19" s="5"/>
      <c r="EY19" s="5"/>
      <c r="EZ19" s="5"/>
      <c r="FA19" s="155"/>
      <c r="FB19" s="5"/>
      <c r="FC19" s="5"/>
      <c r="FD19" s="155"/>
      <c r="FE19" s="5"/>
      <c r="FF19" s="5"/>
      <c r="FG19" s="155"/>
      <c r="FH19" s="5"/>
      <c r="FI19" s="5"/>
      <c r="FJ19" s="155"/>
      <c r="FK19" s="5"/>
      <c r="FL19" s="5"/>
      <c r="FM19" s="155"/>
      <c r="FN19" s="5">
        <v>2</v>
      </c>
      <c r="FO19" s="5"/>
      <c r="FP19" s="15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249"/>
    </row>
    <row r="20" spans="1:183" s="3" customFormat="1" ht="21" customHeight="1">
      <c r="A20" s="173" t="s">
        <v>80</v>
      </c>
      <c r="B20" s="210" t="s">
        <v>562</v>
      </c>
      <c r="C20" s="95" t="s">
        <v>563</v>
      </c>
      <c r="D20" s="50" t="s">
        <v>78</v>
      </c>
      <c r="E20" s="27">
        <v>46.01</v>
      </c>
      <c r="F20" s="28">
        <v>200</v>
      </c>
      <c r="G20" s="28"/>
      <c r="H20" s="269">
        <f t="shared" si="0"/>
        <v>200</v>
      </c>
      <c r="I20" s="93">
        <f t="shared" si="1"/>
        <v>0</v>
      </c>
      <c r="J20" s="49">
        <f t="shared" si="2"/>
        <v>0</v>
      </c>
      <c r="K20" s="263">
        <f t="shared" si="3"/>
        <v>0</v>
      </c>
      <c r="L20" s="147">
        <f t="shared" si="4"/>
        <v>165</v>
      </c>
      <c r="M20" s="136">
        <f t="shared" si="5"/>
        <v>214.5</v>
      </c>
      <c r="N20" s="188"/>
      <c r="O20" s="142">
        <f t="shared" si="7"/>
        <v>0</v>
      </c>
      <c r="P20" s="49"/>
      <c r="Q20" s="5">
        <v>50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155"/>
      <c r="BS20" s="5"/>
      <c r="BT20" s="5"/>
      <c r="BU20" s="5"/>
      <c r="BV20" s="5"/>
      <c r="BW20" s="5"/>
      <c r="BX20" s="155"/>
      <c r="BY20" s="5"/>
      <c r="BZ20" s="5"/>
      <c r="CA20" s="155"/>
      <c r="CB20" s="5"/>
      <c r="CC20" s="5"/>
      <c r="CD20" s="15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155"/>
      <c r="CQ20" s="5"/>
      <c r="CR20" s="5"/>
      <c r="CS20" s="5"/>
      <c r="CT20" s="5"/>
      <c r="CU20" s="5"/>
      <c r="CV20" s="15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155"/>
      <c r="DI20" s="5">
        <v>40</v>
      </c>
      <c r="DJ20" s="5"/>
      <c r="DK20" s="155"/>
      <c r="DL20" s="5"/>
      <c r="DM20" s="5"/>
      <c r="DN20" s="15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155"/>
      <c r="DZ20" s="5"/>
      <c r="EA20" s="5"/>
      <c r="EB20" s="5"/>
      <c r="EC20" s="155"/>
      <c r="ED20" s="5"/>
      <c r="EE20" s="5"/>
      <c r="EF20" s="160"/>
      <c r="EG20" s="5"/>
      <c r="EH20" s="5"/>
      <c r="EI20" s="5"/>
      <c r="EJ20" s="5"/>
      <c r="EK20" s="5"/>
      <c r="EL20" s="150"/>
      <c r="EM20" s="5"/>
      <c r="EN20" s="5"/>
      <c r="EO20" s="5"/>
      <c r="EP20" s="5"/>
      <c r="EQ20" s="5"/>
      <c r="ER20" s="155"/>
      <c r="ES20" s="5"/>
      <c r="ET20" s="5"/>
      <c r="EU20" s="5"/>
      <c r="EV20" s="5"/>
      <c r="EW20" s="5"/>
      <c r="EX20" s="5"/>
      <c r="EY20" s="5"/>
      <c r="EZ20" s="5"/>
      <c r="FA20" s="155"/>
      <c r="FB20" s="5"/>
      <c r="FC20" s="5"/>
      <c r="FD20" s="155"/>
      <c r="FE20" s="5"/>
      <c r="FF20" s="5"/>
      <c r="FG20" s="155"/>
      <c r="FH20" s="5"/>
      <c r="FI20" s="5"/>
      <c r="FJ20" s="155"/>
      <c r="FK20" s="5">
        <v>50</v>
      </c>
      <c r="FL20" s="5"/>
      <c r="FM20" s="155"/>
      <c r="FN20" s="5"/>
      <c r="FO20" s="5"/>
      <c r="FP20" s="155"/>
      <c r="FQ20" s="5">
        <v>25</v>
      </c>
      <c r="FR20" s="5"/>
      <c r="FS20" s="5"/>
      <c r="FT20" s="5"/>
      <c r="FU20" s="5"/>
      <c r="FV20" s="5"/>
      <c r="FW20" s="5"/>
      <c r="FX20" s="5"/>
      <c r="FY20" s="5"/>
      <c r="FZ20" s="5"/>
      <c r="GA20" s="249"/>
    </row>
    <row r="21" spans="1:183" ht="21" customHeight="1">
      <c r="A21" s="173" t="s">
        <v>82</v>
      </c>
      <c r="B21" s="210" t="s">
        <v>564</v>
      </c>
      <c r="C21" s="95" t="s">
        <v>565</v>
      </c>
      <c r="D21" s="50" t="s">
        <v>78</v>
      </c>
      <c r="E21" s="27">
        <v>52.43</v>
      </c>
      <c r="F21" s="28">
        <v>150</v>
      </c>
      <c r="G21" s="28"/>
      <c r="H21" s="269">
        <f t="shared" si="0"/>
        <v>150</v>
      </c>
      <c r="I21" s="93">
        <f t="shared" si="1"/>
        <v>0</v>
      </c>
      <c r="J21" s="49">
        <f t="shared" si="2"/>
        <v>20</v>
      </c>
      <c r="K21" s="263">
        <f t="shared" si="3"/>
        <v>20</v>
      </c>
      <c r="L21" s="147">
        <f t="shared" si="4"/>
        <v>140</v>
      </c>
      <c r="M21" s="136">
        <f t="shared" si="5"/>
        <v>182</v>
      </c>
      <c r="N21" s="188"/>
      <c r="O21" s="142">
        <f t="shared" si="7"/>
        <v>0</v>
      </c>
      <c r="P21" s="49"/>
      <c r="Q21" s="5">
        <v>50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155"/>
      <c r="BS21" s="5"/>
      <c r="BT21" s="5"/>
      <c r="BU21" s="5"/>
      <c r="BV21" s="5"/>
      <c r="BW21" s="5"/>
      <c r="BX21" s="155"/>
      <c r="BY21" s="5"/>
      <c r="BZ21" s="5"/>
      <c r="CA21" s="155"/>
      <c r="CB21" s="5"/>
      <c r="CC21" s="5"/>
      <c r="CD21" s="15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155"/>
      <c r="CQ21" s="5"/>
      <c r="CR21" s="5"/>
      <c r="CS21" s="5"/>
      <c r="CT21" s="5"/>
      <c r="CU21" s="5"/>
      <c r="CV21" s="15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155"/>
      <c r="DI21" s="5">
        <v>40</v>
      </c>
      <c r="DJ21" s="5"/>
      <c r="DK21" s="155"/>
      <c r="DL21" s="5"/>
      <c r="DM21" s="5"/>
      <c r="DN21" s="155"/>
      <c r="DO21" s="5"/>
      <c r="DP21" s="5"/>
      <c r="DQ21" s="5"/>
      <c r="DR21" s="5"/>
      <c r="DS21" s="5"/>
      <c r="DT21" s="5">
        <v>20</v>
      </c>
      <c r="DU21" s="5">
        <v>50</v>
      </c>
      <c r="DV21" s="5"/>
      <c r="DW21" s="5"/>
      <c r="DX21" s="5"/>
      <c r="DY21" s="155"/>
      <c r="DZ21" s="5"/>
      <c r="EA21" s="5"/>
      <c r="EB21" s="5"/>
      <c r="EC21" s="155"/>
      <c r="ED21" s="5"/>
      <c r="EE21" s="5"/>
      <c r="EF21" s="160"/>
      <c r="EG21" s="5"/>
      <c r="EH21" s="5"/>
      <c r="EI21" s="5"/>
      <c r="EJ21" s="5"/>
      <c r="EK21" s="5"/>
      <c r="EL21" s="150"/>
      <c r="EM21" s="5"/>
      <c r="EN21" s="5"/>
      <c r="EO21" s="5"/>
      <c r="EP21" s="5"/>
      <c r="EQ21" s="5"/>
      <c r="ER21" s="155"/>
      <c r="ES21" s="5"/>
      <c r="ET21" s="5"/>
      <c r="EU21" s="5"/>
      <c r="EV21" s="5"/>
      <c r="EW21" s="5"/>
      <c r="EX21" s="5"/>
      <c r="EY21" s="5"/>
      <c r="EZ21" s="5"/>
      <c r="FA21" s="155"/>
      <c r="FB21" s="5"/>
      <c r="FC21" s="5"/>
      <c r="FD21" s="155"/>
      <c r="FE21" s="5"/>
      <c r="FF21" s="5"/>
      <c r="FG21" s="155"/>
      <c r="FH21" s="5"/>
      <c r="FI21" s="5"/>
      <c r="FJ21" s="155"/>
      <c r="FK21" s="5"/>
      <c r="FL21" s="5"/>
      <c r="FM21" s="155"/>
      <c r="FN21" s="5"/>
      <c r="FO21" s="5"/>
      <c r="FP21" s="15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249"/>
    </row>
    <row r="22" spans="1:183" ht="21" customHeight="1">
      <c r="A22" s="173" t="s">
        <v>84</v>
      </c>
      <c r="B22" s="210" t="s">
        <v>566</v>
      </c>
      <c r="C22" s="95" t="s">
        <v>567</v>
      </c>
      <c r="D22" s="50" t="s">
        <v>78</v>
      </c>
      <c r="E22" s="27">
        <v>141.24</v>
      </c>
      <c r="F22" s="28">
        <v>150</v>
      </c>
      <c r="G22" s="28"/>
      <c r="H22" s="269">
        <f t="shared" si="0"/>
        <v>150</v>
      </c>
      <c r="I22" s="93">
        <f t="shared" si="1"/>
        <v>0</v>
      </c>
      <c r="J22" s="49">
        <f t="shared" si="2"/>
        <v>0</v>
      </c>
      <c r="K22" s="263">
        <f t="shared" si="3"/>
        <v>0</v>
      </c>
      <c r="L22" s="147">
        <f t="shared" si="4"/>
        <v>0</v>
      </c>
      <c r="M22" s="136">
        <f t="shared" si="5"/>
        <v>0</v>
      </c>
      <c r="N22" s="188"/>
      <c r="O22" s="142">
        <f t="shared" si="7"/>
        <v>0</v>
      </c>
      <c r="P22" s="49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155"/>
      <c r="BS22" s="5"/>
      <c r="BT22" s="5"/>
      <c r="BU22" s="5"/>
      <c r="BV22" s="5"/>
      <c r="BW22" s="5"/>
      <c r="BX22" s="155"/>
      <c r="BY22" s="5"/>
      <c r="BZ22" s="5"/>
      <c r="CA22" s="155"/>
      <c r="CB22" s="5"/>
      <c r="CC22" s="5"/>
      <c r="CD22" s="15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155"/>
      <c r="CQ22" s="5"/>
      <c r="CR22" s="5"/>
      <c r="CS22" s="5"/>
      <c r="CT22" s="5"/>
      <c r="CU22" s="5"/>
      <c r="CV22" s="15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155"/>
      <c r="DI22" s="5"/>
      <c r="DJ22" s="5"/>
      <c r="DK22" s="155"/>
      <c r="DL22" s="5"/>
      <c r="DM22" s="5"/>
      <c r="DN22" s="15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155"/>
      <c r="DZ22" s="5"/>
      <c r="EA22" s="5"/>
      <c r="EB22" s="5"/>
      <c r="EC22" s="155"/>
      <c r="ED22" s="5"/>
      <c r="EE22" s="5"/>
      <c r="EF22" s="160"/>
      <c r="EG22" s="5"/>
      <c r="EH22" s="5"/>
      <c r="EI22" s="5"/>
      <c r="EJ22" s="5"/>
      <c r="EK22" s="5"/>
      <c r="EL22" s="150"/>
      <c r="EM22" s="5"/>
      <c r="EN22" s="5"/>
      <c r="EO22" s="5"/>
      <c r="EP22" s="5"/>
      <c r="EQ22" s="5"/>
      <c r="ER22" s="155"/>
      <c r="ES22" s="5"/>
      <c r="ET22" s="5"/>
      <c r="EU22" s="5"/>
      <c r="EV22" s="5"/>
      <c r="EW22" s="5"/>
      <c r="EX22" s="5"/>
      <c r="EY22" s="5"/>
      <c r="EZ22" s="5"/>
      <c r="FA22" s="155"/>
      <c r="FB22" s="5"/>
      <c r="FC22" s="5"/>
      <c r="FD22" s="155"/>
      <c r="FE22" s="5"/>
      <c r="FF22" s="5"/>
      <c r="FG22" s="155"/>
      <c r="FH22" s="5"/>
      <c r="FI22" s="5"/>
      <c r="FJ22" s="155"/>
      <c r="FK22" s="5"/>
      <c r="FL22" s="5"/>
      <c r="FM22" s="155"/>
      <c r="FN22" s="5"/>
      <c r="FO22" s="5"/>
      <c r="FP22" s="15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249"/>
    </row>
    <row r="23" spans="1:183" ht="21" customHeight="1">
      <c r="A23" s="173" t="s">
        <v>86</v>
      </c>
      <c r="B23" s="237" t="s">
        <v>1881</v>
      </c>
      <c r="C23" s="48" t="s">
        <v>1395</v>
      </c>
      <c r="D23" s="47" t="s">
        <v>110</v>
      </c>
      <c r="E23" s="27">
        <v>28890</v>
      </c>
      <c r="F23" s="28">
        <v>0</v>
      </c>
      <c r="G23" s="28"/>
      <c r="H23" s="269">
        <f t="shared" si="0"/>
        <v>0</v>
      </c>
      <c r="I23" s="93">
        <f t="shared" si="1"/>
        <v>0</v>
      </c>
      <c r="J23" s="49">
        <f t="shared" si="2"/>
        <v>0</v>
      </c>
      <c r="K23" s="263">
        <f t="shared" si="3"/>
        <v>0</v>
      </c>
      <c r="L23" s="147">
        <f t="shared" si="4"/>
        <v>18</v>
      </c>
      <c r="M23" s="136">
        <f t="shared" si="5"/>
        <v>23.400000000000002</v>
      </c>
      <c r="N23" s="188">
        <f aca="true" t="shared" si="8" ref="N23:N37">L23-K23-H23</f>
        <v>18</v>
      </c>
      <c r="O23" s="142">
        <f t="shared" si="7"/>
        <v>520020</v>
      </c>
      <c r="P23" s="49"/>
      <c r="Q23" s="69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156"/>
      <c r="BS23" s="7"/>
      <c r="BT23" s="7"/>
      <c r="BU23" s="7"/>
      <c r="BV23" s="7">
        <v>2</v>
      </c>
      <c r="BW23" s="7"/>
      <c r="BX23" s="156"/>
      <c r="BY23" s="7"/>
      <c r="BZ23" s="7"/>
      <c r="CA23" s="156"/>
      <c r="CB23" s="7"/>
      <c r="CC23" s="7"/>
      <c r="CD23" s="156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156"/>
      <c r="CQ23" s="7"/>
      <c r="CR23" s="7"/>
      <c r="CS23" s="7"/>
      <c r="CT23" s="7"/>
      <c r="CU23" s="7"/>
      <c r="CV23" s="156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156"/>
      <c r="DI23" s="7">
        <v>15</v>
      </c>
      <c r="DJ23" s="7"/>
      <c r="DK23" s="156"/>
      <c r="DL23" s="7"/>
      <c r="DM23" s="7"/>
      <c r="DN23" s="156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156"/>
      <c r="DZ23" s="7"/>
      <c r="EA23" s="7"/>
      <c r="EB23" s="7"/>
      <c r="EC23" s="156"/>
      <c r="ED23" s="7">
        <v>1</v>
      </c>
      <c r="EE23" s="7"/>
      <c r="EF23" s="161"/>
      <c r="EG23" s="7"/>
      <c r="EH23" s="7"/>
      <c r="EI23" s="7"/>
      <c r="EJ23" s="7"/>
      <c r="EK23" s="7"/>
      <c r="EL23" s="151"/>
      <c r="EM23" s="7"/>
      <c r="EN23" s="7"/>
      <c r="EO23" s="7"/>
      <c r="EP23" s="7"/>
      <c r="EQ23" s="7"/>
      <c r="ER23" s="156"/>
      <c r="ES23" s="7"/>
      <c r="ET23" s="7"/>
      <c r="EU23" s="7"/>
      <c r="EV23" s="7"/>
      <c r="EW23" s="7"/>
      <c r="EX23" s="7"/>
      <c r="EY23" s="7"/>
      <c r="EZ23" s="7"/>
      <c r="FA23" s="156"/>
      <c r="FB23" s="7"/>
      <c r="FC23" s="7"/>
      <c r="FD23" s="156"/>
      <c r="FE23" s="7"/>
      <c r="FF23" s="7"/>
      <c r="FG23" s="156"/>
      <c r="FH23" s="7"/>
      <c r="FI23" s="7"/>
      <c r="FJ23" s="156"/>
      <c r="FK23" s="7"/>
      <c r="FL23" s="7"/>
      <c r="FM23" s="156"/>
      <c r="FN23" s="7"/>
      <c r="FO23" s="7"/>
      <c r="FP23" s="156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249"/>
    </row>
    <row r="24" spans="1:183" ht="21" customHeight="1">
      <c r="A24" s="173" t="s">
        <v>87</v>
      </c>
      <c r="B24" s="47" t="s">
        <v>568</v>
      </c>
      <c r="C24" s="48" t="s">
        <v>1379</v>
      </c>
      <c r="D24" s="50" t="s">
        <v>78</v>
      </c>
      <c r="E24" s="27">
        <v>32100</v>
      </c>
      <c r="F24" s="28">
        <v>0</v>
      </c>
      <c r="G24" s="28"/>
      <c r="H24" s="269">
        <f t="shared" si="0"/>
        <v>0</v>
      </c>
      <c r="I24" s="93">
        <f t="shared" si="1"/>
        <v>0</v>
      </c>
      <c r="J24" s="49">
        <f t="shared" si="2"/>
        <v>0</v>
      </c>
      <c r="K24" s="263">
        <f t="shared" si="3"/>
        <v>0</v>
      </c>
      <c r="L24" s="147">
        <f t="shared" si="4"/>
        <v>0</v>
      </c>
      <c r="M24" s="136">
        <f t="shared" si="5"/>
        <v>0</v>
      </c>
      <c r="N24" s="188">
        <f t="shared" si="8"/>
        <v>0</v>
      </c>
      <c r="O24" s="142">
        <f t="shared" si="7"/>
        <v>0</v>
      </c>
      <c r="P24" s="49"/>
      <c r="Q24" s="96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156"/>
      <c r="BS24" s="7"/>
      <c r="BT24" s="7"/>
      <c r="BU24" s="7"/>
      <c r="BV24" s="7"/>
      <c r="BW24" s="7"/>
      <c r="BX24" s="156"/>
      <c r="BY24" s="7"/>
      <c r="BZ24" s="7"/>
      <c r="CA24" s="156"/>
      <c r="CB24" s="7"/>
      <c r="CC24" s="7"/>
      <c r="CD24" s="156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156"/>
      <c r="CQ24" s="7"/>
      <c r="CR24" s="7"/>
      <c r="CS24" s="7"/>
      <c r="CT24" s="7"/>
      <c r="CU24" s="7"/>
      <c r="CV24" s="156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156"/>
      <c r="DI24" s="7"/>
      <c r="DJ24" s="7"/>
      <c r="DK24" s="156"/>
      <c r="DL24" s="7"/>
      <c r="DM24" s="7"/>
      <c r="DN24" s="156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156"/>
      <c r="DZ24" s="7"/>
      <c r="EA24" s="7"/>
      <c r="EB24" s="7"/>
      <c r="EC24" s="156"/>
      <c r="ED24" s="7"/>
      <c r="EE24" s="7"/>
      <c r="EF24" s="161"/>
      <c r="EG24" s="7"/>
      <c r="EH24" s="7"/>
      <c r="EI24" s="7"/>
      <c r="EJ24" s="7"/>
      <c r="EK24" s="7"/>
      <c r="EL24" s="151"/>
      <c r="EM24" s="7"/>
      <c r="EN24" s="7"/>
      <c r="EO24" s="7"/>
      <c r="EP24" s="7"/>
      <c r="EQ24" s="7"/>
      <c r="ER24" s="156"/>
      <c r="ES24" s="7"/>
      <c r="ET24" s="7"/>
      <c r="EU24" s="7"/>
      <c r="EV24" s="7"/>
      <c r="EW24" s="7"/>
      <c r="EX24" s="7"/>
      <c r="EY24" s="7"/>
      <c r="EZ24" s="7"/>
      <c r="FA24" s="156"/>
      <c r="FB24" s="7"/>
      <c r="FC24" s="7"/>
      <c r="FD24" s="156"/>
      <c r="FE24" s="7"/>
      <c r="FF24" s="7"/>
      <c r="FG24" s="156"/>
      <c r="FH24" s="7"/>
      <c r="FI24" s="7"/>
      <c r="FJ24" s="156"/>
      <c r="FK24" s="7"/>
      <c r="FL24" s="7"/>
      <c r="FM24" s="156"/>
      <c r="FN24" s="7"/>
      <c r="FO24" s="7"/>
      <c r="FP24" s="156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249"/>
    </row>
    <row r="25" spans="1:183" ht="21" customHeight="1">
      <c r="A25" s="173" t="s">
        <v>88</v>
      </c>
      <c r="B25" s="237" t="s">
        <v>569</v>
      </c>
      <c r="C25" s="48" t="s">
        <v>570</v>
      </c>
      <c r="D25" s="50" t="s">
        <v>78</v>
      </c>
      <c r="E25" s="27">
        <v>13899.95</v>
      </c>
      <c r="F25" s="28">
        <v>2</v>
      </c>
      <c r="G25" s="28"/>
      <c r="H25" s="269">
        <f t="shared" si="0"/>
        <v>2</v>
      </c>
      <c r="I25" s="93">
        <f t="shared" si="1"/>
        <v>0</v>
      </c>
      <c r="J25" s="49">
        <f t="shared" si="2"/>
        <v>0</v>
      </c>
      <c r="K25" s="263">
        <f t="shared" si="3"/>
        <v>0</v>
      </c>
      <c r="L25" s="147">
        <f t="shared" si="4"/>
        <v>5</v>
      </c>
      <c r="M25" s="136">
        <f t="shared" si="5"/>
        <v>6.5</v>
      </c>
      <c r="N25" s="188">
        <f t="shared" si="8"/>
        <v>3</v>
      </c>
      <c r="O25" s="142">
        <f t="shared" si="7"/>
        <v>41699.850000000006</v>
      </c>
      <c r="P25" s="49"/>
      <c r="Q25" s="69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>
        <v>1</v>
      </c>
      <c r="BQ25" s="7"/>
      <c r="BR25" s="156"/>
      <c r="BS25" s="7"/>
      <c r="BT25" s="7"/>
      <c r="BU25" s="7"/>
      <c r="BV25" s="7"/>
      <c r="BW25" s="7"/>
      <c r="BX25" s="156"/>
      <c r="BY25" s="7"/>
      <c r="BZ25" s="7"/>
      <c r="CA25" s="156"/>
      <c r="CB25" s="7"/>
      <c r="CC25" s="7"/>
      <c r="CD25" s="156"/>
      <c r="CE25" s="7">
        <v>2</v>
      </c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156"/>
      <c r="CQ25" s="7"/>
      <c r="CR25" s="7"/>
      <c r="CS25" s="7"/>
      <c r="CT25" s="7">
        <v>1</v>
      </c>
      <c r="CU25" s="7"/>
      <c r="CV25" s="156"/>
      <c r="CW25" s="7">
        <v>1</v>
      </c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156"/>
      <c r="DI25" s="7"/>
      <c r="DJ25" s="7"/>
      <c r="DK25" s="156"/>
      <c r="DL25" s="7"/>
      <c r="DM25" s="7"/>
      <c r="DN25" s="156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156"/>
      <c r="DZ25" s="7"/>
      <c r="EA25" s="7"/>
      <c r="EB25" s="7"/>
      <c r="EC25" s="156"/>
      <c r="ED25" s="7"/>
      <c r="EE25" s="7"/>
      <c r="EF25" s="161"/>
      <c r="EG25" s="7"/>
      <c r="EH25" s="7"/>
      <c r="EI25" s="7"/>
      <c r="EJ25" s="7"/>
      <c r="EK25" s="7"/>
      <c r="EL25" s="151"/>
      <c r="EM25" s="7"/>
      <c r="EN25" s="7"/>
      <c r="EO25" s="7"/>
      <c r="EP25" s="7"/>
      <c r="EQ25" s="7"/>
      <c r="ER25" s="156"/>
      <c r="ES25" s="7"/>
      <c r="ET25" s="7"/>
      <c r="EU25" s="7"/>
      <c r="EV25" s="7"/>
      <c r="EW25" s="7"/>
      <c r="EX25" s="7"/>
      <c r="EY25" s="7"/>
      <c r="EZ25" s="7"/>
      <c r="FA25" s="156"/>
      <c r="FB25" s="7"/>
      <c r="FC25" s="7"/>
      <c r="FD25" s="156"/>
      <c r="FE25" s="7"/>
      <c r="FF25" s="7"/>
      <c r="FG25" s="156"/>
      <c r="FH25" s="7"/>
      <c r="FI25" s="7"/>
      <c r="FJ25" s="156"/>
      <c r="FK25" s="7"/>
      <c r="FL25" s="7"/>
      <c r="FM25" s="156"/>
      <c r="FN25" s="7"/>
      <c r="FO25" s="7"/>
      <c r="FP25" s="156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249"/>
    </row>
    <row r="26" spans="1:183" ht="21" customHeight="1">
      <c r="A26" s="173" t="s">
        <v>89</v>
      </c>
      <c r="B26" s="237"/>
      <c r="C26" s="48" t="s">
        <v>571</v>
      </c>
      <c r="D26" s="50" t="s">
        <v>78</v>
      </c>
      <c r="E26" s="27">
        <v>7950</v>
      </c>
      <c r="F26" s="28">
        <v>0</v>
      </c>
      <c r="G26" s="28"/>
      <c r="H26" s="269">
        <f t="shared" si="0"/>
        <v>0</v>
      </c>
      <c r="I26" s="93">
        <f t="shared" si="1"/>
        <v>0</v>
      </c>
      <c r="J26" s="49">
        <f t="shared" si="2"/>
        <v>0</v>
      </c>
      <c r="K26" s="263">
        <f t="shared" si="3"/>
        <v>0</v>
      </c>
      <c r="L26" s="147">
        <f t="shared" si="4"/>
        <v>1</v>
      </c>
      <c r="M26" s="136">
        <f t="shared" si="5"/>
        <v>1.3</v>
      </c>
      <c r="N26" s="188">
        <f t="shared" si="8"/>
        <v>1</v>
      </c>
      <c r="O26" s="142">
        <f t="shared" si="7"/>
        <v>7950</v>
      </c>
      <c r="P26" s="49"/>
      <c r="Q26" s="69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156"/>
      <c r="BS26" s="7"/>
      <c r="BT26" s="7"/>
      <c r="BU26" s="7"/>
      <c r="BV26" s="7"/>
      <c r="BW26" s="7"/>
      <c r="BX26" s="156"/>
      <c r="BY26" s="7"/>
      <c r="BZ26" s="7"/>
      <c r="CA26" s="156"/>
      <c r="CB26" s="7"/>
      <c r="CC26" s="7"/>
      <c r="CD26" s="156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156"/>
      <c r="CQ26" s="7"/>
      <c r="CR26" s="7"/>
      <c r="CS26" s="7"/>
      <c r="CT26" s="7"/>
      <c r="CU26" s="7"/>
      <c r="CV26" s="156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156"/>
      <c r="DI26" s="7"/>
      <c r="DJ26" s="7"/>
      <c r="DK26" s="156"/>
      <c r="DL26" s="7"/>
      <c r="DM26" s="7"/>
      <c r="DN26" s="156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156"/>
      <c r="DZ26" s="7"/>
      <c r="EA26" s="7"/>
      <c r="EB26" s="7"/>
      <c r="EC26" s="156"/>
      <c r="ED26" s="7">
        <v>1</v>
      </c>
      <c r="EE26" s="7"/>
      <c r="EF26" s="161"/>
      <c r="EG26" s="7"/>
      <c r="EH26" s="7"/>
      <c r="EI26" s="7"/>
      <c r="EJ26" s="7"/>
      <c r="EK26" s="7"/>
      <c r="EL26" s="151"/>
      <c r="EM26" s="7"/>
      <c r="EN26" s="7"/>
      <c r="EO26" s="7"/>
      <c r="EP26" s="7"/>
      <c r="EQ26" s="7"/>
      <c r="ER26" s="156"/>
      <c r="ES26" s="7"/>
      <c r="ET26" s="7"/>
      <c r="EU26" s="7"/>
      <c r="EV26" s="7"/>
      <c r="EW26" s="7"/>
      <c r="EX26" s="7"/>
      <c r="EY26" s="7"/>
      <c r="EZ26" s="7"/>
      <c r="FA26" s="156"/>
      <c r="FB26" s="7"/>
      <c r="FC26" s="7"/>
      <c r="FD26" s="156"/>
      <c r="FE26" s="7"/>
      <c r="FF26" s="7"/>
      <c r="FG26" s="156"/>
      <c r="FH26" s="7"/>
      <c r="FI26" s="7"/>
      <c r="FJ26" s="156"/>
      <c r="FK26" s="7"/>
      <c r="FL26" s="7"/>
      <c r="FM26" s="156"/>
      <c r="FN26" s="7"/>
      <c r="FO26" s="7"/>
      <c r="FP26" s="156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249"/>
    </row>
    <row r="27" spans="1:183" ht="21" customHeight="1">
      <c r="A27" s="173" t="s">
        <v>90</v>
      </c>
      <c r="B27" s="237" t="s">
        <v>1889</v>
      </c>
      <c r="C27" s="48" t="s">
        <v>1403</v>
      </c>
      <c r="D27" s="47" t="s">
        <v>110</v>
      </c>
      <c r="E27" s="27">
        <v>2500</v>
      </c>
      <c r="F27" s="28"/>
      <c r="G27" s="28"/>
      <c r="H27" s="269">
        <f t="shared" si="0"/>
        <v>0</v>
      </c>
      <c r="I27" s="93">
        <f t="shared" si="1"/>
        <v>0</v>
      </c>
      <c r="J27" s="49">
        <f t="shared" si="2"/>
        <v>0</v>
      </c>
      <c r="K27" s="263">
        <f t="shared" si="3"/>
        <v>0</v>
      </c>
      <c r="L27" s="147">
        <f t="shared" si="4"/>
        <v>0</v>
      </c>
      <c r="M27" s="136">
        <f t="shared" si="5"/>
        <v>0</v>
      </c>
      <c r="N27" s="188">
        <f t="shared" si="8"/>
        <v>0</v>
      </c>
      <c r="O27" s="142">
        <f t="shared" si="7"/>
        <v>0</v>
      </c>
      <c r="P27" s="49"/>
      <c r="Q27" s="69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156"/>
      <c r="BS27" s="7"/>
      <c r="BT27" s="7"/>
      <c r="BU27" s="7"/>
      <c r="BV27" s="7"/>
      <c r="BW27" s="7"/>
      <c r="BX27" s="156"/>
      <c r="BY27" s="7"/>
      <c r="BZ27" s="7"/>
      <c r="CA27" s="156"/>
      <c r="CB27" s="7"/>
      <c r="CC27" s="7"/>
      <c r="CD27" s="156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156"/>
      <c r="CQ27" s="7"/>
      <c r="CR27" s="7"/>
      <c r="CS27" s="7"/>
      <c r="CT27" s="7"/>
      <c r="CU27" s="7"/>
      <c r="CV27" s="156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156"/>
      <c r="DI27" s="7"/>
      <c r="DJ27" s="7"/>
      <c r="DK27" s="156"/>
      <c r="DL27" s="7"/>
      <c r="DM27" s="7"/>
      <c r="DN27" s="156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156"/>
      <c r="DZ27" s="7"/>
      <c r="EA27" s="7"/>
      <c r="EB27" s="7"/>
      <c r="EC27" s="156"/>
      <c r="ED27" s="7"/>
      <c r="EE27" s="7"/>
      <c r="EF27" s="161"/>
      <c r="EG27" s="7"/>
      <c r="EH27" s="7"/>
      <c r="EI27" s="7"/>
      <c r="EJ27" s="7"/>
      <c r="EK27" s="7"/>
      <c r="EL27" s="151"/>
      <c r="EM27" s="7"/>
      <c r="EN27" s="7"/>
      <c r="EO27" s="7"/>
      <c r="EP27" s="7"/>
      <c r="EQ27" s="7"/>
      <c r="ER27" s="156"/>
      <c r="ES27" s="7"/>
      <c r="ET27" s="7"/>
      <c r="EU27" s="7"/>
      <c r="EV27" s="7"/>
      <c r="EW27" s="7"/>
      <c r="EX27" s="7"/>
      <c r="EY27" s="7"/>
      <c r="EZ27" s="7"/>
      <c r="FA27" s="156"/>
      <c r="FB27" s="7"/>
      <c r="FC27" s="7"/>
      <c r="FD27" s="156"/>
      <c r="FE27" s="7"/>
      <c r="FF27" s="7"/>
      <c r="FG27" s="156"/>
      <c r="FH27" s="7"/>
      <c r="FI27" s="7"/>
      <c r="FJ27" s="156"/>
      <c r="FK27" s="7"/>
      <c r="FL27" s="7"/>
      <c r="FM27" s="156"/>
      <c r="FN27" s="7"/>
      <c r="FO27" s="7"/>
      <c r="FP27" s="156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249"/>
    </row>
    <row r="28" spans="1:183" ht="21" customHeight="1">
      <c r="A28" s="173" t="s">
        <v>91</v>
      </c>
      <c r="B28" s="237"/>
      <c r="C28" s="48" t="s">
        <v>1536</v>
      </c>
      <c r="D28" s="47" t="s">
        <v>110</v>
      </c>
      <c r="E28" s="27"/>
      <c r="F28" s="28"/>
      <c r="G28" s="28"/>
      <c r="H28" s="269">
        <f t="shared" si="0"/>
        <v>0</v>
      </c>
      <c r="I28" s="93">
        <f t="shared" si="1"/>
        <v>0</v>
      </c>
      <c r="J28" s="49">
        <f t="shared" si="2"/>
        <v>0</v>
      </c>
      <c r="K28" s="263">
        <f t="shared" si="3"/>
        <v>0</v>
      </c>
      <c r="L28" s="147">
        <f t="shared" si="4"/>
        <v>0</v>
      </c>
      <c r="M28" s="136">
        <f t="shared" si="5"/>
        <v>0</v>
      </c>
      <c r="N28" s="188">
        <f t="shared" si="8"/>
        <v>0</v>
      </c>
      <c r="O28" s="142">
        <f t="shared" si="7"/>
        <v>0</v>
      </c>
      <c r="P28" s="49"/>
      <c r="Q28" s="69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156"/>
      <c r="BS28" s="7"/>
      <c r="BT28" s="7"/>
      <c r="BU28" s="7"/>
      <c r="BV28" s="7"/>
      <c r="BW28" s="7"/>
      <c r="BX28" s="156"/>
      <c r="BY28" s="7"/>
      <c r="BZ28" s="7"/>
      <c r="CA28" s="156"/>
      <c r="CB28" s="7"/>
      <c r="CC28" s="7"/>
      <c r="CD28" s="156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156"/>
      <c r="CQ28" s="7"/>
      <c r="CR28" s="7"/>
      <c r="CS28" s="7"/>
      <c r="CT28" s="7"/>
      <c r="CU28" s="7"/>
      <c r="CV28" s="156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156"/>
      <c r="DI28" s="7"/>
      <c r="DJ28" s="7"/>
      <c r="DK28" s="156"/>
      <c r="DL28" s="7"/>
      <c r="DM28" s="7"/>
      <c r="DN28" s="156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156"/>
      <c r="DZ28" s="7"/>
      <c r="EA28" s="7"/>
      <c r="EB28" s="7"/>
      <c r="EC28" s="156"/>
      <c r="ED28" s="7"/>
      <c r="EE28" s="7"/>
      <c r="EF28" s="161"/>
      <c r="EG28" s="7"/>
      <c r="EH28" s="7"/>
      <c r="EI28" s="7"/>
      <c r="EJ28" s="7"/>
      <c r="EK28" s="7"/>
      <c r="EL28" s="151"/>
      <c r="EM28" s="7"/>
      <c r="EN28" s="7"/>
      <c r="EO28" s="7"/>
      <c r="EP28" s="7"/>
      <c r="EQ28" s="7"/>
      <c r="ER28" s="156"/>
      <c r="ES28" s="7"/>
      <c r="ET28" s="7"/>
      <c r="EU28" s="7"/>
      <c r="EV28" s="7"/>
      <c r="EW28" s="7"/>
      <c r="EX28" s="7"/>
      <c r="EY28" s="7"/>
      <c r="EZ28" s="7"/>
      <c r="FA28" s="156"/>
      <c r="FB28" s="7"/>
      <c r="FC28" s="7"/>
      <c r="FD28" s="156"/>
      <c r="FE28" s="7"/>
      <c r="FF28" s="7"/>
      <c r="FG28" s="156"/>
      <c r="FH28" s="7"/>
      <c r="FI28" s="7"/>
      <c r="FJ28" s="156"/>
      <c r="FK28" s="7"/>
      <c r="FL28" s="7"/>
      <c r="FM28" s="156"/>
      <c r="FN28" s="7"/>
      <c r="FO28" s="7"/>
      <c r="FP28" s="156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249"/>
    </row>
    <row r="29" spans="1:183" ht="21" customHeight="1">
      <c r="A29" s="173" t="s">
        <v>92</v>
      </c>
      <c r="B29" s="237" t="s">
        <v>1890</v>
      </c>
      <c r="C29" s="48" t="s">
        <v>1404</v>
      </c>
      <c r="D29" s="47" t="s">
        <v>110</v>
      </c>
      <c r="E29" s="27">
        <v>2500</v>
      </c>
      <c r="F29" s="28"/>
      <c r="G29" s="28"/>
      <c r="H29" s="269">
        <f t="shared" si="0"/>
        <v>0</v>
      </c>
      <c r="I29" s="93">
        <f t="shared" si="1"/>
        <v>0</v>
      </c>
      <c r="J29" s="49">
        <f t="shared" si="2"/>
        <v>0</v>
      </c>
      <c r="K29" s="263">
        <f t="shared" si="3"/>
        <v>0</v>
      </c>
      <c r="L29" s="147">
        <f t="shared" si="4"/>
        <v>0</v>
      </c>
      <c r="M29" s="136">
        <f t="shared" si="5"/>
        <v>0</v>
      </c>
      <c r="N29" s="188">
        <f t="shared" si="8"/>
        <v>0</v>
      </c>
      <c r="O29" s="142">
        <f t="shared" si="7"/>
        <v>0</v>
      </c>
      <c r="P29" s="49"/>
      <c r="Q29" s="69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156"/>
      <c r="BS29" s="7"/>
      <c r="BT29" s="7"/>
      <c r="BU29" s="7"/>
      <c r="BV29" s="7"/>
      <c r="BW29" s="7"/>
      <c r="BX29" s="156"/>
      <c r="BY29" s="7"/>
      <c r="BZ29" s="7"/>
      <c r="CA29" s="156"/>
      <c r="CB29" s="7"/>
      <c r="CC29" s="7"/>
      <c r="CD29" s="156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156"/>
      <c r="CQ29" s="7"/>
      <c r="CR29" s="7"/>
      <c r="CS29" s="7"/>
      <c r="CT29" s="7"/>
      <c r="CU29" s="7"/>
      <c r="CV29" s="156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156"/>
      <c r="DI29" s="7"/>
      <c r="DJ29" s="7"/>
      <c r="DK29" s="156"/>
      <c r="DL29" s="7"/>
      <c r="DM29" s="7"/>
      <c r="DN29" s="156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156"/>
      <c r="DZ29" s="7"/>
      <c r="EA29" s="7"/>
      <c r="EB29" s="7"/>
      <c r="EC29" s="156"/>
      <c r="ED29" s="7"/>
      <c r="EE29" s="7"/>
      <c r="EF29" s="161"/>
      <c r="EG29" s="7"/>
      <c r="EH29" s="7"/>
      <c r="EI29" s="7"/>
      <c r="EJ29" s="7"/>
      <c r="EK29" s="7"/>
      <c r="EL29" s="151"/>
      <c r="EM29" s="7"/>
      <c r="EN29" s="7"/>
      <c r="EO29" s="7"/>
      <c r="EP29" s="7"/>
      <c r="EQ29" s="7"/>
      <c r="ER29" s="156"/>
      <c r="ES29" s="7"/>
      <c r="ET29" s="7"/>
      <c r="EU29" s="7"/>
      <c r="EV29" s="7"/>
      <c r="EW29" s="7"/>
      <c r="EX29" s="7"/>
      <c r="EY29" s="7"/>
      <c r="EZ29" s="7"/>
      <c r="FA29" s="156"/>
      <c r="FB29" s="7"/>
      <c r="FC29" s="7"/>
      <c r="FD29" s="156"/>
      <c r="FE29" s="7"/>
      <c r="FF29" s="7"/>
      <c r="FG29" s="156"/>
      <c r="FH29" s="7"/>
      <c r="FI29" s="7"/>
      <c r="FJ29" s="156"/>
      <c r="FK29" s="7"/>
      <c r="FL29" s="7"/>
      <c r="FM29" s="156"/>
      <c r="FN29" s="7"/>
      <c r="FO29" s="7"/>
      <c r="FP29" s="156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249"/>
    </row>
    <row r="30" spans="1:183" ht="21" customHeight="1">
      <c r="A30" s="173" t="s">
        <v>93</v>
      </c>
      <c r="B30" s="237" t="s">
        <v>1891</v>
      </c>
      <c r="C30" s="48" t="s">
        <v>1405</v>
      </c>
      <c r="D30" s="47" t="s">
        <v>110</v>
      </c>
      <c r="E30" s="27">
        <v>2500</v>
      </c>
      <c r="F30" s="28"/>
      <c r="G30" s="28"/>
      <c r="H30" s="269">
        <f t="shared" si="0"/>
        <v>0</v>
      </c>
      <c r="I30" s="93">
        <f t="shared" si="1"/>
        <v>0</v>
      </c>
      <c r="J30" s="49">
        <f t="shared" si="2"/>
        <v>0</v>
      </c>
      <c r="K30" s="263">
        <f t="shared" si="3"/>
        <v>0</v>
      </c>
      <c r="L30" s="147">
        <f t="shared" si="4"/>
        <v>10</v>
      </c>
      <c r="M30" s="136">
        <f t="shared" si="5"/>
        <v>13</v>
      </c>
      <c r="N30" s="188">
        <f t="shared" si="8"/>
        <v>10</v>
      </c>
      <c r="O30" s="142">
        <f t="shared" si="7"/>
        <v>25000</v>
      </c>
      <c r="P30" s="49"/>
      <c r="Q30" s="69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156"/>
      <c r="BS30" s="7"/>
      <c r="BT30" s="7"/>
      <c r="BU30" s="7"/>
      <c r="BV30" s="7"/>
      <c r="BW30" s="7"/>
      <c r="BX30" s="156"/>
      <c r="BY30" s="7"/>
      <c r="BZ30" s="7"/>
      <c r="CA30" s="156"/>
      <c r="CB30" s="7"/>
      <c r="CC30" s="7"/>
      <c r="CD30" s="156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156"/>
      <c r="CQ30" s="7"/>
      <c r="CR30" s="7"/>
      <c r="CS30" s="7"/>
      <c r="CT30" s="7"/>
      <c r="CU30" s="7"/>
      <c r="CV30" s="156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156"/>
      <c r="DI30" s="7"/>
      <c r="DJ30" s="7"/>
      <c r="DK30" s="156"/>
      <c r="DL30" s="7"/>
      <c r="DM30" s="7"/>
      <c r="DN30" s="156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156"/>
      <c r="DZ30" s="7"/>
      <c r="EA30" s="7"/>
      <c r="EB30" s="7"/>
      <c r="EC30" s="156"/>
      <c r="ED30" s="7">
        <v>10</v>
      </c>
      <c r="EE30" s="7"/>
      <c r="EF30" s="161"/>
      <c r="EG30" s="7"/>
      <c r="EH30" s="7"/>
      <c r="EI30" s="7"/>
      <c r="EJ30" s="7"/>
      <c r="EK30" s="7"/>
      <c r="EL30" s="151"/>
      <c r="EM30" s="7"/>
      <c r="EN30" s="7"/>
      <c r="EO30" s="7"/>
      <c r="EP30" s="7"/>
      <c r="EQ30" s="7"/>
      <c r="ER30" s="156"/>
      <c r="ES30" s="7"/>
      <c r="ET30" s="7"/>
      <c r="EU30" s="7"/>
      <c r="EV30" s="7"/>
      <c r="EW30" s="7"/>
      <c r="EX30" s="7"/>
      <c r="EY30" s="7"/>
      <c r="EZ30" s="7"/>
      <c r="FA30" s="156"/>
      <c r="FB30" s="7"/>
      <c r="FC30" s="7"/>
      <c r="FD30" s="156"/>
      <c r="FE30" s="7"/>
      <c r="FF30" s="7"/>
      <c r="FG30" s="156"/>
      <c r="FH30" s="7"/>
      <c r="FI30" s="7"/>
      <c r="FJ30" s="156"/>
      <c r="FK30" s="7"/>
      <c r="FL30" s="7"/>
      <c r="FM30" s="156"/>
      <c r="FN30" s="7"/>
      <c r="FO30" s="7"/>
      <c r="FP30" s="156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249"/>
    </row>
    <row r="31" spans="1:183" ht="21" customHeight="1">
      <c r="A31" s="173" t="s">
        <v>95</v>
      </c>
      <c r="B31" s="237" t="s">
        <v>1892</v>
      </c>
      <c r="C31" s="48" t="s">
        <v>1406</v>
      </c>
      <c r="D31" s="47" t="s">
        <v>110</v>
      </c>
      <c r="E31" s="27">
        <v>2500</v>
      </c>
      <c r="F31" s="28"/>
      <c r="G31" s="28"/>
      <c r="H31" s="269">
        <f t="shared" si="0"/>
        <v>0</v>
      </c>
      <c r="I31" s="93">
        <f t="shared" si="1"/>
        <v>0</v>
      </c>
      <c r="J31" s="49">
        <f t="shared" si="2"/>
        <v>0</v>
      </c>
      <c r="K31" s="263">
        <f t="shared" si="3"/>
        <v>0</v>
      </c>
      <c r="L31" s="147">
        <f t="shared" si="4"/>
        <v>0</v>
      </c>
      <c r="M31" s="136">
        <f t="shared" si="5"/>
        <v>0</v>
      </c>
      <c r="N31" s="188">
        <f t="shared" si="8"/>
        <v>0</v>
      </c>
      <c r="O31" s="142">
        <f t="shared" si="7"/>
        <v>0</v>
      </c>
      <c r="P31" s="49"/>
      <c r="Q31" s="69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156"/>
      <c r="BS31" s="7"/>
      <c r="BT31" s="7"/>
      <c r="BU31" s="7"/>
      <c r="BV31" s="7"/>
      <c r="BW31" s="7"/>
      <c r="BX31" s="156"/>
      <c r="BY31" s="7"/>
      <c r="BZ31" s="7"/>
      <c r="CA31" s="156"/>
      <c r="CB31" s="7"/>
      <c r="CC31" s="7"/>
      <c r="CD31" s="156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156"/>
      <c r="CQ31" s="7"/>
      <c r="CR31" s="7"/>
      <c r="CS31" s="7"/>
      <c r="CT31" s="7"/>
      <c r="CU31" s="7"/>
      <c r="CV31" s="156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156"/>
      <c r="DI31" s="7"/>
      <c r="DJ31" s="7"/>
      <c r="DK31" s="156"/>
      <c r="DL31" s="7"/>
      <c r="DM31" s="7"/>
      <c r="DN31" s="156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156"/>
      <c r="DZ31" s="7"/>
      <c r="EA31" s="7"/>
      <c r="EB31" s="7"/>
      <c r="EC31" s="156"/>
      <c r="ED31" s="7"/>
      <c r="EE31" s="7"/>
      <c r="EF31" s="161"/>
      <c r="EG31" s="7"/>
      <c r="EH31" s="7"/>
      <c r="EI31" s="7"/>
      <c r="EJ31" s="7"/>
      <c r="EK31" s="7"/>
      <c r="EL31" s="151"/>
      <c r="EM31" s="7"/>
      <c r="EN31" s="7"/>
      <c r="EO31" s="7"/>
      <c r="EP31" s="7"/>
      <c r="EQ31" s="7"/>
      <c r="ER31" s="156"/>
      <c r="ES31" s="7"/>
      <c r="ET31" s="7"/>
      <c r="EU31" s="7"/>
      <c r="EV31" s="7"/>
      <c r="EW31" s="7"/>
      <c r="EX31" s="7"/>
      <c r="EY31" s="7"/>
      <c r="EZ31" s="7"/>
      <c r="FA31" s="156"/>
      <c r="FB31" s="7"/>
      <c r="FC31" s="7"/>
      <c r="FD31" s="156"/>
      <c r="FE31" s="7"/>
      <c r="FF31" s="7"/>
      <c r="FG31" s="156"/>
      <c r="FH31" s="7"/>
      <c r="FI31" s="7"/>
      <c r="FJ31" s="156"/>
      <c r="FK31" s="7"/>
      <c r="FL31" s="7"/>
      <c r="FM31" s="156"/>
      <c r="FN31" s="7"/>
      <c r="FO31" s="7"/>
      <c r="FP31" s="156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249"/>
    </row>
    <row r="32" spans="1:183" ht="21" customHeight="1">
      <c r="A32" s="173" t="s">
        <v>96</v>
      </c>
      <c r="B32" s="94" t="s">
        <v>572</v>
      </c>
      <c r="C32" s="51" t="s">
        <v>573</v>
      </c>
      <c r="D32" s="50" t="s">
        <v>75</v>
      </c>
      <c r="E32" s="27">
        <v>2407.5</v>
      </c>
      <c r="F32" s="28"/>
      <c r="G32" s="28"/>
      <c r="H32" s="269">
        <f t="shared" si="0"/>
        <v>0</v>
      </c>
      <c r="I32" s="93">
        <f t="shared" si="1"/>
        <v>0</v>
      </c>
      <c r="J32" s="49">
        <f t="shared" si="2"/>
        <v>0</v>
      </c>
      <c r="K32" s="263">
        <f t="shared" si="3"/>
        <v>0</v>
      </c>
      <c r="L32" s="147">
        <f t="shared" si="4"/>
        <v>2</v>
      </c>
      <c r="M32" s="136">
        <f t="shared" si="5"/>
        <v>2.6</v>
      </c>
      <c r="N32" s="188">
        <f t="shared" si="8"/>
        <v>2</v>
      </c>
      <c r="O32" s="142">
        <f t="shared" si="7"/>
        <v>4815</v>
      </c>
      <c r="P32" s="49"/>
      <c r="Q32" s="69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155"/>
      <c r="BS32" s="5"/>
      <c r="BT32" s="5"/>
      <c r="BU32" s="5"/>
      <c r="BV32" s="5"/>
      <c r="BW32" s="5"/>
      <c r="BX32" s="155"/>
      <c r="BY32" s="5"/>
      <c r="BZ32" s="5"/>
      <c r="CA32" s="155"/>
      <c r="CB32" s="5"/>
      <c r="CC32" s="5"/>
      <c r="CD32" s="15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155"/>
      <c r="CQ32" s="5"/>
      <c r="CR32" s="5"/>
      <c r="CS32" s="5"/>
      <c r="CT32" s="5"/>
      <c r="CU32" s="5"/>
      <c r="CV32" s="15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155"/>
      <c r="DI32" s="5">
        <v>2</v>
      </c>
      <c r="DJ32" s="5"/>
      <c r="DK32" s="155"/>
      <c r="DL32" s="5"/>
      <c r="DM32" s="5"/>
      <c r="DN32" s="15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155"/>
      <c r="DZ32" s="5"/>
      <c r="EA32" s="5"/>
      <c r="EB32" s="5"/>
      <c r="EC32" s="155"/>
      <c r="ED32" s="5"/>
      <c r="EE32" s="5"/>
      <c r="EF32" s="160"/>
      <c r="EG32" s="5"/>
      <c r="EH32" s="5"/>
      <c r="EI32" s="5"/>
      <c r="EJ32" s="5"/>
      <c r="EK32" s="5"/>
      <c r="EL32" s="150"/>
      <c r="EM32" s="5"/>
      <c r="EN32" s="5"/>
      <c r="EO32" s="5"/>
      <c r="EP32" s="5"/>
      <c r="EQ32" s="5"/>
      <c r="ER32" s="155"/>
      <c r="ES32" s="5"/>
      <c r="ET32" s="5"/>
      <c r="EU32" s="5"/>
      <c r="EV32" s="5"/>
      <c r="EW32" s="5"/>
      <c r="EX32" s="5"/>
      <c r="EY32" s="5"/>
      <c r="EZ32" s="5"/>
      <c r="FA32" s="155"/>
      <c r="FB32" s="5"/>
      <c r="FC32" s="5"/>
      <c r="FD32" s="155"/>
      <c r="FE32" s="5"/>
      <c r="FF32" s="5"/>
      <c r="FG32" s="155"/>
      <c r="FH32" s="5"/>
      <c r="FI32" s="5"/>
      <c r="FJ32" s="155"/>
      <c r="FK32" s="5"/>
      <c r="FL32" s="5"/>
      <c r="FM32" s="155"/>
      <c r="FN32" s="5"/>
      <c r="FO32" s="5"/>
      <c r="FP32" s="15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249"/>
    </row>
    <row r="33" spans="1:183" ht="21" customHeight="1">
      <c r="A33" s="173" t="s">
        <v>97</v>
      </c>
      <c r="B33" s="94" t="s">
        <v>574</v>
      </c>
      <c r="C33" s="51" t="s">
        <v>575</v>
      </c>
      <c r="D33" s="50" t="s">
        <v>75</v>
      </c>
      <c r="E33" s="27">
        <v>2247</v>
      </c>
      <c r="F33" s="28"/>
      <c r="G33" s="28"/>
      <c r="H33" s="269">
        <f t="shared" si="0"/>
        <v>0</v>
      </c>
      <c r="I33" s="93">
        <f t="shared" si="1"/>
        <v>0</v>
      </c>
      <c r="J33" s="49">
        <f t="shared" si="2"/>
        <v>0</v>
      </c>
      <c r="K33" s="263">
        <f t="shared" si="3"/>
        <v>0</v>
      </c>
      <c r="L33" s="147">
        <f t="shared" si="4"/>
        <v>2</v>
      </c>
      <c r="M33" s="136">
        <f t="shared" si="5"/>
        <v>2.6</v>
      </c>
      <c r="N33" s="188">
        <f t="shared" si="8"/>
        <v>2</v>
      </c>
      <c r="O33" s="142">
        <f t="shared" si="7"/>
        <v>4494</v>
      </c>
      <c r="P33" s="49"/>
      <c r="Q33" s="69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155"/>
      <c r="BS33" s="5"/>
      <c r="BT33" s="5"/>
      <c r="BU33" s="5"/>
      <c r="BV33" s="5"/>
      <c r="BW33" s="5"/>
      <c r="BX33" s="155"/>
      <c r="BY33" s="5"/>
      <c r="BZ33" s="5"/>
      <c r="CA33" s="155"/>
      <c r="CB33" s="5"/>
      <c r="CC33" s="5"/>
      <c r="CD33" s="15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155"/>
      <c r="CQ33" s="5"/>
      <c r="CR33" s="5"/>
      <c r="CS33" s="5"/>
      <c r="CT33" s="5"/>
      <c r="CU33" s="5"/>
      <c r="CV33" s="15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155"/>
      <c r="DI33" s="5">
        <v>2</v>
      </c>
      <c r="DJ33" s="5"/>
      <c r="DK33" s="155"/>
      <c r="DL33" s="5"/>
      <c r="DM33" s="5"/>
      <c r="DN33" s="15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155"/>
      <c r="DZ33" s="5"/>
      <c r="EA33" s="5"/>
      <c r="EB33" s="5"/>
      <c r="EC33" s="155"/>
      <c r="ED33" s="5"/>
      <c r="EE33" s="5"/>
      <c r="EF33" s="160"/>
      <c r="EG33" s="5"/>
      <c r="EH33" s="5"/>
      <c r="EI33" s="5"/>
      <c r="EJ33" s="5"/>
      <c r="EK33" s="5"/>
      <c r="EL33" s="150"/>
      <c r="EM33" s="5"/>
      <c r="EN33" s="5"/>
      <c r="EO33" s="5"/>
      <c r="EP33" s="5"/>
      <c r="EQ33" s="5"/>
      <c r="ER33" s="155"/>
      <c r="ES33" s="5"/>
      <c r="ET33" s="5"/>
      <c r="EU33" s="5"/>
      <c r="EV33" s="5"/>
      <c r="EW33" s="5"/>
      <c r="EX33" s="5"/>
      <c r="EY33" s="5"/>
      <c r="EZ33" s="5"/>
      <c r="FA33" s="155"/>
      <c r="FB33" s="5"/>
      <c r="FC33" s="5"/>
      <c r="FD33" s="155"/>
      <c r="FE33" s="5"/>
      <c r="FF33" s="5"/>
      <c r="FG33" s="155"/>
      <c r="FH33" s="5"/>
      <c r="FI33" s="5"/>
      <c r="FJ33" s="155"/>
      <c r="FK33" s="5"/>
      <c r="FL33" s="5"/>
      <c r="FM33" s="155"/>
      <c r="FN33" s="5"/>
      <c r="FO33" s="5"/>
      <c r="FP33" s="15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249"/>
    </row>
    <row r="34" spans="1:183" ht="21" customHeight="1">
      <c r="A34" s="173" t="s">
        <v>99</v>
      </c>
      <c r="B34" s="94" t="s">
        <v>576</v>
      </c>
      <c r="C34" s="51" t="s">
        <v>577</v>
      </c>
      <c r="D34" s="50" t="s">
        <v>75</v>
      </c>
      <c r="E34" s="27">
        <v>2247</v>
      </c>
      <c r="F34" s="28"/>
      <c r="G34" s="28"/>
      <c r="H34" s="269">
        <f t="shared" si="0"/>
        <v>0</v>
      </c>
      <c r="I34" s="93">
        <f t="shared" si="1"/>
        <v>0</v>
      </c>
      <c r="J34" s="49">
        <f t="shared" si="2"/>
        <v>0</v>
      </c>
      <c r="K34" s="263">
        <f t="shared" si="3"/>
        <v>0</v>
      </c>
      <c r="L34" s="147">
        <f t="shared" si="4"/>
        <v>2</v>
      </c>
      <c r="M34" s="136">
        <f t="shared" si="5"/>
        <v>2.6</v>
      </c>
      <c r="N34" s="188">
        <f t="shared" si="8"/>
        <v>2</v>
      </c>
      <c r="O34" s="142">
        <f t="shared" si="7"/>
        <v>4494</v>
      </c>
      <c r="P34" s="49"/>
      <c r="Q34" s="69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155"/>
      <c r="BS34" s="5"/>
      <c r="BT34" s="5"/>
      <c r="BU34" s="5"/>
      <c r="BV34" s="5"/>
      <c r="BW34" s="5"/>
      <c r="BX34" s="155"/>
      <c r="BY34" s="5"/>
      <c r="BZ34" s="5"/>
      <c r="CA34" s="155"/>
      <c r="CB34" s="5"/>
      <c r="CC34" s="5"/>
      <c r="CD34" s="15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155"/>
      <c r="CQ34" s="5"/>
      <c r="CR34" s="5"/>
      <c r="CS34" s="5"/>
      <c r="CT34" s="5"/>
      <c r="CU34" s="5"/>
      <c r="CV34" s="15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155"/>
      <c r="DI34" s="5">
        <v>2</v>
      </c>
      <c r="DJ34" s="5"/>
      <c r="DK34" s="155"/>
      <c r="DL34" s="5"/>
      <c r="DM34" s="5"/>
      <c r="DN34" s="15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155"/>
      <c r="DZ34" s="5"/>
      <c r="EA34" s="5"/>
      <c r="EB34" s="5"/>
      <c r="EC34" s="155"/>
      <c r="ED34" s="5"/>
      <c r="EE34" s="5"/>
      <c r="EF34" s="160"/>
      <c r="EG34" s="5"/>
      <c r="EH34" s="5"/>
      <c r="EI34" s="5"/>
      <c r="EJ34" s="5"/>
      <c r="EK34" s="5"/>
      <c r="EL34" s="150"/>
      <c r="EM34" s="5"/>
      <c r="EN34" s="5"/>
      <c r="EO34" s="5"/>
      <c r="EP34" s="5"/>
      <c r="EQ34" s="5"/>
      <c r="ER34" s="155"/>
      <c r="ES34" s="5"/>
      <c r="ET34" s="5"/>
      <c r="EU34" s="5"/>
      <c r="EV34" s="5"/>
      <c r="EW34" s="5"/>
      <c r="EX34" s="5"/>
      <c r="EY34" s="5"/>
      <c r="EZ34" s="5"/>
      <c r="FA34" s="155"/>
      <c r="FB34" s="5"/>
      <c r="FC34" s="5"/>
      <c r="FD34" s="155"/>
      <c r="FE34" s="5"/>
      <c r="FF34" s="5"/>
      <c r="FG34" s="155"/>
      <c r="FH34" s="5"/>
      <c r="FI34" s="5"/>
      <c r="FJ34" s="155"/>
      <c r="FK34" s="5"/>
      <c r="FL34" s="5"/>
      <c r="FM34" s="155"/>
      <c r="FN34" s="5"/>
      <c r="FO34" s="5"/>
      <c r="FP34" s="15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249"/>
    </row>
    <row r="35" spans="1:183" ht="21" customHeight="1">
      <c r="A35" s="173" t="s">
        <v>100</v>
      </c>
      <c r="B35" s="94" t="s">
        <v>578</v>
      </c>
      <c r="C35" s="51" t="s">
        <v>579</v>
      </c>
      <c r="D35" s="50" t="s">
        <v>75</v>
      </c>
      <c r="E35" s="27">
        <v>2247</v>
      </c>
      <c r="F35" s="28"/>
      <c r="G35" s="28"/>
      <c r="H35" s="269">
        <f t="shared" si="0"/>
        <v>0</v>
      </c>
      <c r="I35" s="93">
        <f t="shared" si="1"/>
        <v>0</v>
      </c>
      <c r="J35" s="49">
        <f t="shared" si="2"/>
        <v>0</v>
      </c>
      <c r="K35" s="263">
        <f t="shared" si="3"/>
        <v>0</v>
      </c>
      <c r="L35" s="147">
        <f t="shared" si="4"/>
        <v>3</v>
      </c>
      <c r="M35" s="136">
        <f t="shared" si="5"/>
        <v>3.9000000000000004</v>
      </c>
      <c r="N35" s="188">
        <f t="shared" si="8"/>
        <v>3</v>
      </c>
      <c r="O35" s="142">
        <f t="shared" si="7"/>
        <v>6741</v>
      </c>
      <c r="P35" s="49"/>
      <c r="Q35" s="69">
        <v>1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155"/>
      <c r="BS35" s="5"/>
      <c r="BT35" s="5"/>
      <c r="BU35" s="5"/>
      <c r="BV35" s="5"/>
      <c r="BW35" s="5"/>
      <c r="BX35" s="155"/>
      <c r="BY35" s="5"/>
      <c r="BZ35" s="5"/>
      <c r="CA35" s="155"/>
      <c r="CB35" s="5"/>
      <c r="CC35" s="5"/>
      <c r="CD35" s="15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155"/>
      <c r="CQ35" s="5"/>
      <c r="CR35" s="5"/>
      <c r="CS35" s="5"/>
      <c r="CT35" s="5"/>
      <c r="CU35" s="5"/>
      <c r="CV35" s="15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155"/>
      <c r="DI35" s="5">
        <v>2</v>
      </c>
      <c r="DJ35" s="5"/>
      <c r="DK35" s="155"/>
      <c r="DL35" s="5"/>
      <c r="DM35" s="5"/>
      <c r="DN35" s="15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155"/>
      <c r="DZ35" s="5"/>
      <c r="EA35" s="5"/>
      <c r="EB35" s="5"/>
      <c r="EC35" s="155"/>
      <c r="ED35" s="5"/>
      <c r="EE35" s="5"/>
      <c r="EF35" s="160"/>
      <c r="EG35" s="5"/>
      <c r="EH35" s="5"/>
      <c r="EI35" s="5"/>
      <c r="EJ35" s="5"/>
      <c r="EK35" s="5"/>
      <c r="EL35" s="150"/>
      <c r="EM35" s="5"/>
      <c r="EN35" s="5"/>
      <c r="EO35" s="5"/>
      <c r="EP35" s="5"/>
      <c r="EQ35" s="5"/>
      <c r="ER35" s="155"/>
      <c r="ES35" s="5"/>
      <c r="ET35" s="5"/>
      <c r="EU35" s="5"/>
      <c r="EV35" s="5"/>
      <c r="EW35" s="5"/>
      <c r="EX35" s="5"/>
      <c r="EY35" s="5"/>
      <c r="EZ35" s="5"/>
      <c r="FA35" s="155"/>
      <c r="FB35" s="5"/>
      <c r="FC35" s="5"/>
      <c r="FD35" s="155"/>
      <c r="FE35" s="5"/>
      <c r="FF35" s="5"/>
      <c r="FG35" s="155"/>
      <c r="FH35" s="5"/>
      <c r="FI35" s="5"/>
      <c r="FJ35" s="155"/>
      <c r="FK35" s="5"/>
      <c r="FL35" s="5"/>
      <c r="FM35" s="155"/>
      <c r="FN35" s="5"/>
      <c r="FO35" s="5"/>
      <c r="FP35" s="15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249"/>
    </row>
    <row r="36" spans="1:183" ht="21" customHeight="1">
      <c r="A36" s="173" t="s">
        <v>101</v>
      </c>
      <c r="B36" s="94"/>
      <c r="C36" s="51" t="s">
        <v>1396</v>
      </c>
      <c r="D36" s="50" t="s">
        <v>75</v>
      </c>
      <c r="E36" s="27">
        <v>2354</v>
      </c>
      <c r="F36" s="28"/>
      <c r="G36" s="28"/>
      <c r="H36" s="269">
        <f t="shared" si="0"/>
        <v>0</v>
      </c>
      <c r="I36" s="93">
        <f t="shared" si="1"/>
        <v>0</v>
      </c>
      <c r="J36" s="49">
        <f t="shared" si="2"/>
        <v>0</v>
      </c>
      <c r="K36" s="263">
        <f t="shared" si="3"/>
        <v>0</v>
      </c>
      <c r="L36" s="147">
        <f t="shared" si="4"/>
        <v>0</v>
      </c>
      <c r="M36" s="136">
        <f t="shared" si="5"/>
        <v>0</v>
      </c>
      <c r="N36" s="188">
        <f t="shared" si="8"/>
        <v>0</v>
      </c>
      <c r="O36" s="142">
        <f t="shared" si="7"/>
        <v>0</v>
      </c>
      <c r="P36" s="49"/>
      <c r="Q36" s="69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155"/>
      <c r="BS36" s="5"/>
      <c r="BT36" s="5"/>
      <c r="BU36" s="5"/>
      <c r="BV36" s="5"/>
      <c r="BW36" s="5"/>
      <c r="BX36" s="155"/>
      <c r="BY36" s="5"/>
      <c r="BZ36" s="5"/>
      <c r="CA36" s="155"/>
      <c r="CB36" s="5"/>
      <c r="CC36" s="5"/>
      <c r="CD36" s="15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155"/>
      <c r="CQ36" s="5"/>
      <c r="CR36" s="5"/>
      <c r="CS36" s="5"/>
      <c r="CT36" s="5"/>
      <c r="CU36" s="5"/>
      <c r="CV36" s="15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155"/>
      <c r="DI36" s="5"/>
      <c r="DJ36" s="5"/>
      <c r="DK36" s="155"/>
      <c r="DL36" s="5"/>
      <c r="DM36" s="5"/>
      <c r="DN36" s="15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155"/>
      <c r="DZ36" s="5"/>
      <c r="EA36" s="5"/>
      <c r="EB36" s="5"/>
      <c r="EC36" s="155"/>
      <c r="ED36" s="5"/>
      <c r="EE36" s="5"/>
      <c r="EF36" s="160"/>
      <c r="EG36" s="5"/>
      <c r="EH36" s="5"/>
      <c r="EI36" s="5"/>
      <c r="EJ36" s="5"/>
      <c r="EK36" s="5"/>
      <c r="EL36" s="150"/>
      <c r="EM36" s="5"/>
      <c r="EN36" s="5"/>
      <c r="EO36" s="5"/>
      <c r="EP36" s="5"/>
      <c r="EQ36" s="5"/>
      <c r="ER36" s="155"/>
      <c r="ES36" s="5"/>
      <c r="ET36" s="5"/>
      <c r="EU36" s="5"/>
      <c r="EV36" s="5"/>
      <c r="EW36" s="5"/>
      <c r="EX36" s="5"/>
      <c r="EY36" s="5"/>
      <c r="EZ36" s="5"/>
      <c r="FA36" s="155"/>
      <c r="FB36" s="5"/>
      <c r="FC36" s="5"/>
      <c r="FD36" s="155"/>
      <c r="FE36" s="5"/>
      <c r="FF36" s="5"/>
      <c r="FG36" s="155"/>
      <c r="FH36" s="5"/>
      <c r="FI36" s="5"/>
      <c r="FJ36" s="155"/>
      <c r="FK36" s="5"/>
      <c r="FL36" s="5"/>
      <c r="FM36" s="155"/>
      <c r="FN36" s="5"/>
      <c r="FO36" s="5"/>
      <c r="FP36" s="15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249"/>
    </row>
    <row r="37" spans="1:183" ht="21" customHeight="1">
      <c r="A37" s="173" t="s">
        <v>102</v>
      </c>
      <c r="B37" s="210" t="s">
        <v>580</v>
      </c>
      <c r="C37" s="51" t="s">
        <v>581</v>
      </c>
      <c r="D37" s="50" t="s">
        <v>110</v>
      </c>
      <c r="E37" s="27">
        <v>299.6</v>
      </c>
      <c r="F37" s="28"/>
      <c r="G37" s="28"/>
      <c r="H37" s="269">
        <f t="shared" si="0"/>
        <v>0</v>
      </c>
      <c r="I37" s="93">
        <f t="shared" si="1"/>
        <v>0</v>
      </c>
      <c r="J37" s="49">
        <f t="shared" si="2"/>
        <v>0</v>
      </c>
      <c r="K37" s="263">
        <f t="shared" si="3"/>
        <v>0</v>
      </c>
      <c r="L37" s="147">
        <f t="shared" si="4"/>
        <v>24</v>
      </c>
      <c r="M37" s="136">
        <f t="shared" si="5"/>
        <v>31.200000000000003</v>
      </c>
      <c r="N37" s="188">
        <f t="shared" si="8"/>
        <v>24</v>
      </c>
      <c r="O37" s="142">
        <f t="shared" si="7"/>
        <v>7190.400000000001</v>
      </c>
      <c r="P37" s="49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155"/>
      <c r="BS37" s="5"/>
      <c r="BT37" s="5"/>
      <c r="BU37" s="5"/>
      <c r="BV37" s="5">
        <v>4</v>
      </c>
      <c r="BW37" s="5"/>
      <c r="BX37" s="155"/>
      <c r="BY37" s="5"/>
      <c r="BZ37" s="5"/>
      <c r="CA37" s="155"/>
      <c r="CB37" s="5"/>
      <c r="CC37" s="5"/>
      <c r="CD37" s="15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155"/>
      <c r="CQ37" s="5"/>
      <c r="CR37" s="5"/>
      <c r="CS37" s="5"/>
      <c r="CT37" s="5"/>
      <c r="CU37" s="5"/>
      <c r="CV37" s="15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155"/>
      <c r="DI37" s="5"/>
      <c r="DJ37" s="5"/>
      <c r="DK37" s="155"/>
      <c r="DL37" s="5"/>
      <c r="DM37" s="5"/>
      <c r="DN37" s="15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155"/>
      <c r="DZ37" s="5"/>
      <c r="EA37" s="5"/>
      <c r="EB37" s="5"/>
      <c r="EC37" s="155"/>
      <c r="ED37" s="5">
        <v>10</v>
      </c>
      <c r="EE37" s="5"/>
      <c r="EF37" s="160"/>
      <c r="EG37" s="5"/>
      <c r="EH37" s="5"/>
      <c r="EI37" s="5"/>
      <c r="EJ37" s="5"/>
      <c r="EK37" s="5"/>
      <c r="EL37" s="150"/>
      <c r="EM37" s="5"/>
      <c r="EN37" s="5"/>
      <c r="EO37" s="5"/>
      <c r="EP37" s="5"/>
      <c r="EQ37" s="5"/>
      <c r="ER37" s="155"/>
      <c r="ES37" s="5"/>
      <c r="ET37" s="5"/>
      <c r="EU37" s="5"/>
      <c r="EV37" s="5"/>
      <c r="EW37" s="5"/>
      <c r="EX37" s="5"/>
      <c r="EY37" s="5"/>
      <c r="EZ37" s="5"/>
      <c r="FA37" s="155"/>
      <c r="FB37" s="5"/>
      <c r="FC37" s="5"/>
      <c r="FD37" s="155"/>
      <c r="FE37" s="5"/>
      <c r="FF37" s="5"/>
      <c r="FG37" s="155"/>
      <c r="FH37" s="5"/>
      <c r="FI37" s="5"/>
      <c r="FJ37" s="155"/>
      <c r="FK37" s="5"/>
      <c r="FL37" s="5"/>
      <c r="FM37" s="155"/>
      <c r="FN37" s="5"/>
      <c r="FO37" s="5"/>
      <c r="FP37" s="155"/>
      <c r="FQ37" s="5"/>
      <c r="FR37" s="5"/>
      <c r="FS37" s="5"/>
      <c r="FT37" s="5">
        <v>10</v>
      </c>
      <c r="FU37" s="5"/>
      <c r="FV37" s="5"/>
      <c r="FW37" s="5"/>
      <c r="FX37" s="5"/>
      <c r="FY37" s="5"/>
      <c r="FZ37" s="5"/>
      <c r="GA37" s="249"/>
    </row>
    <row r="38" spans="1:183" ht="21" customHeight="1">
      <c r="A38" s="173" t="s">
        <v>103</v>
      </c>
      <c r="B38" s="210" t="s">
        <v>582</v>
      </c>
      <c r="C38" s="51" t="s">
        <v>583</v>
      </c>
      <c r="D38" s="50" t="s">
        <v>110</v>
      </c>
      <c r="E38" s="27">
        <v>299.6</v>
      </c>
      <c r="F38" s="28"/>
      <c r="G38" s="28"/>
      <c r="H38" s="269">
        <f t="shared" si="0"/>
        <v>0</v>
      </c>
      <c r="I38" s="93">
        <f t="shared" si="1"/>
        <v>0</v>
      </c>
      <c r="J38" s="49">
        <f t="shared" si="2"/>
        <v>0</v>
      </c>
      <c r="K38" s="263">
        <f t="shared" si="3"/>
        <v>0</v>
      </c>
      <c r="L38" s="147">
        <f t="shared" si="4"/>
        <v>112</v>
      </c>
      <c r="M38" s="136">
        <f t="shared" si="5"/>
        <v>145.6</v>
      </c>
      <c r="N38" s="188">
        <f aca="true" t="shared" si="9" ref="N38:N43">L38-K38-H38</f>
        <v>112</v>
      </c>
      <c r="O38" s="142">
        <f t="shared" si="7"/>
        <v>33555.200000000004</v>
      </c>
      <c r="P38" s="49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155"/>
      <c r="BS38" s="5"/>
      <c r="BT38" s="5"/>
      <c r="BU38" s="5"/>
      <c r="BV38" s="5">
        <v>12</v>
      </c>
      <c r="BW38" s="5"/>
      <c r="BX38" s="155"/>
      <c r="BY38" s="5"/>
      <c r="BZ38" s="5"/>
      <c r="CA38" s="155"/>
      <c r="CB38" s="5"/>
      <c r="CC38" s="5"/>
      <c r="CD38" s="15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155"/>
      <c r="CQ38" s="5"/>
      <c r="CR38" s="5"/>
      <c r="CS38" s="5"/>
      <c r="CT38" s="5"/>
      <c r="CU38" s="5"/>
      <c r="CV38" s="15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155"/>
      <c r="DI38" s="5"/>
      <c r="DJ38" s="5"/>
      <c r="DK38" s="155"/>
      <c r="DL38" s="5"/>
      <c r="DM38" s="5"/>
      <c r="DN38" s="15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155"/>
      <c r="DZ38" s="5"/>
      <c r="EA38" s="5"/>
      <c r="EB38" s="5"/>
      <c r="EC38" s="155"/>
      <c r="ED38" s="5">
        <v>50</v>
      </c>
      <c r="EE38" s="5"/>
      <c r="EF38" s="160"/>
      <c r="EG38" s="5"/>
      <c r="EH38" s="5"/>
      <c r="EI38" s="5"/>
      <c r="EJ38" s="5"/>
      <c r="EK38" s="5"/>
      <c r="EL38" s="150"/>
      <c r="EM38" s="5"/>
      <c r="EN38" s="5"/>
      <c r="EO38" s="5"/>
      <c r="EP38" s="5"/>
      <c r="EQ38" s="5"/>
      <c r="ER38" s="155"/>
      <c r="ES38" s="5"/>
      <c r="ET38" s="5"/>
      <c r="EU38" s="5"/>
      <c r="EV38" s="5"/>
      <c r="EW38" s="5"/>
      <c r="EX38" s="5"/>
      <c r="EY38" s="5"/>
      <c r="EZ38" s="5"/>
      <c r="FA38" s="155"/>
      <c r="FB38" s="5"/>
      <c r="FC38" s="5"/>
      <c r="FD38" s="155"/>
      <c r="FE38" s="5"/>
      <c r="FF38" s="5"/>
      <c r="FG38" s="155"/>
      <c r="FH38" s="5"/>
      <c r="FI38" s="5"/>
      <c r="FJ38" s="155"/>
      <c r="FK38" s="5"/>
      <c r="FL38" s="5"/>
      <c r="FM38" s="155"/>
      <c r="FN38" s="5"/>
      <c r="FO38" s="5"/>
      <c r="FP38" s="155"/>
      <c r="FQ38" s="5"/>
      <c r="FR38" s="5"/>
      <c r="FS38" s="5"/>
      <c r="FT38" s="5">
        <v>50</v>
      </c>
      <c r="FU38" s="5"/>
      <c r="FV38" s="5"/>
      <c r="FW38" s="5"/>
      <c r="FX38" s="5"/>
      <c r="FY38" s="5"/>
      <c r="FZ38" s="5"/>
      <c r="GA38" s="249"/>
    </row>
    <row r="39" spans="1:183" ht="21" customHeight="1">
      <c r="A39" s="173" t="s">
        <v>104</v>
      </c>
      <c r="B39" s="210" t="s">
        <v>584</v>
      </c>
      <c r="C39" s="51" t="s">
        <v>585</v>
      </c>
      <c r="D39" s="50" t="s">
        <v>110</v>
      </c>
      <c r="E39" s="27">
        <v>235.4</v>
      </c>
      <c r="F39" s="28"/>
      <c r="G39" s="28"/>
      <c r="H39" s="269">
        <f t="shared" si="0"/>
        <v>0</v>
      </c>
      <c r="I39" s="93">
        <f t="shared" si="1"/>
        <v>0</v>
      </c>
      <c r="J39" s="49">
        <f t="shared" si="2"/>
        <v>0</v>
      </c>
      <c r="K39" s="263">
        <f t="shared" si="3"/>
        <v>0</v>
      </c>
      <c r="L39" s="147">
        <f t="shared" si="4"/>
        <v>0</v>
      </c>
      <c r="M39" s="136">
        <f t="shared" si="5"/>
        <v>0</v>
      </c>
      <c r="N39" s="188">
        <f t="shared" si="9"/>
        <v>0</v>
      </c>
      <c r="O39" s="142">
        <f t="shared" si="7"/>
        <v>0</v>
      </c>
      <c r="P39" s="49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155"/>
      <c r="BS39" s="5"/>
      <c r="BT39" s="5"/>
      <c r="BU39" s="5"/>
      <c r="BV39" s="5"/>
      <c r="BW39" s="5"/>
      <c r="BX39" s="155"/>
      <c r="BY39" s="5"/>
      <c r="BZ39" s="5"/>
      <c r="CA39" s="155"/>
      <c r="CB39" s="5"/>
      <c r="CC39" s="5"/>
      <c r="CD39" s="15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155"/>
      <c r="CQ39" s="5"/>
      <c r="CR39" s="5"/>
      <c r="CS39" s="5"/>
      <c r="CT39" s="5"/>
      <c r="CU39" s="5"/>
      <c r="CV39" s="15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155"/>
      <c r="DI39" s="5"/>
      <c r="DJ39" s="5"/>
      <c r="DK39" s="155"/>
      <c r="DL39" s="5"/>
      <c r="DM39" s="5"/>
      <c r="DN39" s="15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155"/>
      <c r="DZ39" s="5"/>
      <c r="EA39" s="5"/>
      <c r="EB39" s="5"/>
      <c r="EC39" s="155"/>
      <c r="ED39" s="5"/>
      <c r="EE39" s="5"/>
      <c r="EF39" s="160"/>
      <c r="EG39" s="5"/>
      <c r="EH39" s="5"/>
      <c r="EI39" s="5"/>
      <c r="EJ39" s="5"/>
      <c r="EK39" s="5"/>
      <c r="EL39" s="150"/>
      <c r="EM39" s="5"/>
      <c r="EN39" s="5"/>
      <c r="EO39" s="5"/>
      <c r="EP39" s="5"/>
      <c r="EQ39" s="5"/>
      <c r="ER39" s="155"/>
      <c r="ES39" s="5"/>
      <c r="ET39" s="5"/>
      <c r="EU39" s="5"/>
      <c r="EV39" s="5"/>
      <c r="EW39" s="5"/>
      <c r="EX39" s="5"/>
      <c r="EY39" s="5"/>
      <c r="EZ39" s="5"/>
      <c r="FA39" s="155"/>
      <c r="FB39" s="5"/>
      <c r="FC39" s="5"/>
      <c r="FD39" s="155"/>
      <c r="FE39" s="5"/>
      <c r="FF39" s="5"/>
      <c r="FG39" s="155"/>
      <c r="FH39" s="5"/>
      <c r="FI39" s="5"/>
      <c r="FJ39" s="155"/>
      <c r="FK39" s="5"/>
      <c r="FL39" s="5"/>
      <c r="FM39" s="155"/>
      <c r="FN39" s="5"/>
      <c r="FO39" s="5"/>
      <c r="FP39" s="15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249"/>
    </row>
    <row r="40" spans="1:183" ht="21" customHeight="1">
      <c r="A40" s="173" t="s">
        <v>105</v>
      </c>
      <c r="B40" s="94"/>
      <c r="C40" s="95" t="s">
        <v>586</v>
      </c>
      <c r="D40" s="50" t="s">
        <v>81</v>
      </c>
      <c r="E40" s="27">
        <v>800</v>
      </c>
      <c r="F40" s="28"/>
      <c r="G40" s="28"/>
      <c r="H40" s="269">
        <f t="shared" si="0"/>
        <v>0</v>
      </c>
      <c r="I40" s="93">
        <f t="shared" si="1"/>
        <v>0</v>
      </c>
      <c r="J40" s="49">
        <f t="shared" si="2"/>
        <v>0</v>
      </c>
      <c r="K40" s="263">
        <f t="shared" si="3"/>
        <v>0</v>
      </c>
      <c r="L40" s="147">
        <f t="shared" si="4"/>
        <v>0</v>
      </c>
      <c r="M40" s="136">
        <f t="shared" si="5"/>
        <v>0</v>
      </c>
      <c r="N40" s="188">
        <f t="shared" si="9"/>
        <v>0</v>
      </c>
      <c r="O40" s="142">
        <f t="shared" si="7"/>
        <v>0</v>
      </c>
      <c r="P40" s="49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155"/>
      <c r="BS40" s="5"/>
      <c r="BT40" s="5"/>
      <c r="BU40" s="5"/>
      <c r="BV40" s="5"/>
      <c r="BW40" s="5"/>
      <c r="BX40" s="155"/>
      <c r="BY40" s="5"/>
      <c r="BZ40" s="5"/>
      <c r="CA40" s="155"/>
      <c r="CB40" s="5"/>
      <c r="CC40" s="5"/>
      <c r="CD40" s="15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155"/>
      <c r="CQ40" s="5"/>
      <c r="CR40" s="5"/>
      <c r="CS40" s="5"/>
      <c r="CT40" s="5"/>
      <c r="CU40" s="5"/>
      <c r="CV40" s="15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155"/>
      <c r="DI40" s="5"/>
      <c r="DJ40" s="5"/>
      <c r="DK40" s="155"/>
      <c r="DL40" s="5"/>
      <c r="DM40" s="5"/>
      <c r="DN40" s="15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155"/>
      <c r="DZ40" s="5"/>
      <c r="EA40" s="5"/>
      <c r="EB40" s="5"/>
      <c r="EC40" s="155"/>
      <c r="ED40" s="5"/>
      <c r="EE40" s="5"/>
      <c r="EF40" s="160"/>
      <c r="EG40" s="5"/>
      <c r="EH40" s="5"/>
      <c r="EI40" s="5"/>
      <c r="EJ40" s="5"/>
      <c r="EK40" s="5"/>
      <c r="EL40" s="150"/>
      <c r="EM40" s="5"/>
      <c r="EN40" s="5"/>
      <c r="EO40" s="5"/>
      <c r="EP40" s="5"/>
      <c r="EQ40" s="5"/>
      <c r="ER40" s="155"/>
      <c r="ES40" s="5"/>
      <c r="ET40" s="5"/>
      <c r="EU40" s="5"/>
      <c r="EV40" s="5"/>
      <c r="EW40" s="5"/>
      <c r="EX40" s="5"/>
      <c r="EY40" s="5"/>
      <c r="EZ40" s="5"/>
      <c r="FA40" s="155"/>
      <c r="FB40" s="5"/>
      <c r="FC40" s="5"/>
      <c r="FD40" s="155"/>
      <c r="FE40" s="5"/>
      <c r="FF40" s="5"/>
      <c r="FG40" s="155"/>
      <c r="FH40" s="5"/>
      <c r="FI40" s="5"/>
      <c r="FJ40" s="155"/>
      <c r="FK40" s="5"/>
      <c r="FL40" s="5"/>
      <c r="FM40" s="155"/>
      <c r="FN40" s="5"/>
      <c r="FO40" s="5"/>
      <c r="FP40" s="15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249"/>
    </row>
    <row r="41" spans="1:183" ht="21" customHeight="1">
      <c r="A41" s="173" t="s">
        <v>106</v>
      </c>
      <c r="B41" s="94"/>
      <c r="C41" s="95" t="s">
        <v>587</v>
      </c>
      <c r="D41" s="50" t="s">
        <v>81</v>
      </c>
      <c r="E41" s="27">
        <v>200</v>
      </c>
      <c r="F41" s="28"/>
      <c r="G41" s="28"/>
      <c r="H41" s="269">
        <f aca="true" t="shared" si="10" ref="H41:H73">F41+G41</f>
        <v>0</v>
      </c>
      <c r="I41" s="93">
        <f aca="true" t="shared" si="11" ref="I41:I73">P41+R41+U41+X41+AD41+AA41+AG41+AJ41+AM41+AP41+AS41+AV41+AY41+BB41+BE41+BH41+BK41+BN41+BQ41+BT41+BW41+BZ41+CC41+CF41+CI41+CL41+CO41+CR41+CU41+CX41+DA41+DD41+DG41+DJ41+DM41+DP41+DS41+DV41+DY41+EB41+EE41+EH41+EK41+EN41+EQ41+ET41+EW41+EZ41+FC41+FF41+FI41+FL41+FO41+FR41+FU41+FX41</f>
        <v>0</v>
      </c>
      <c r="J41" s="49">
        <f aca="true" t="shared" si="12" ref="J41:J73">S41+V41+Y41+AB41+AE41+AH41+AK41+AN41+AQ41+AT41+AW41+AZ41+BC41+BF41+BI41+BL41+BO41+BR41+BX41+CA41+CD41+CG41+CJ41+CP41+CS41+CV41+CY41+DB41+DH41+CM41+DE41+FY41+DK41+DN41+DQ41+DT41+DW41+DZ41+EC41+EF41+EI41+EL41+EO41+ER41+EU41+EX41+FA41+FD41+FG41+FJ41+FM41+FP41+FS41+FV41</f>
        <v>0</v>
      </c>
      <c r="K41" s="263">
        <f aca="true" t="shared" si="13" ref="K41:K73">I41+J41</f>
        <v>0</v>
      </c>
      <c r="L41" s="147">
        <f aca="true" t="shared" si="14" ref="L41:L73">T41+W41+Z41+AC41+AF41+AI41+AL41+AO41+AR41+AU41+AX41+BA41+BD41+BG41+BJ41+BM41+BP41+BS41+BY41+CB41+CE41+CH41+CK41+CQ41+CT41+CW41+CZ41+DC41+DI41+DL41+DO41+DR41+DU41+DX41+EA41+ED41+EG41+EJ41+EM41+EP41+ES41+EV41+EY41+FB41+FE41+FH41+FK41+FN41+FQ41+FT41+FW41+FZ41+Q41+BV41+CN41+DF41</f>
        <v>0</v>
      </c>
      <c r="M41" s="136">
        <f aca="true" t="shared" si="15" ref="M41:M73">+L41*1.3</f>
        <v>0</v>
      </c>
      <c r="N41" s="188">
        <f t="shared" si="9"/>
        <v>0</v>
      </c>
      <c r="O41" s="142">
        <f aca="true" t="shared" si="16" ref="O41:O73">E41*N41</f>
        <v>0</v>
      </c>
      <c r="P41" s="49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155"/>
      <c r="BS41" s="5"/>
      <c r="BT41" s="5"/>
      <c r="BU41" s="5"/>
      <c r="BV41" s="5"/>
      <c r="BW41" s="5"/>
      <c r="BX41" s="155"/>
      <c r="BY41" s="5"/>
      <c r="BZ41" s="5"/>
      <c r="CA41" s="155"/>
      <c r="CB41" s="5"/>
      <c r="CC41" s="5"/>
      <c r="CD41" s="15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155"/>
      <c r="CQ41" s="5"/>
      <c r="CR41" s="5"/>
      <c r="CS41" s="5"/>
      <c r="CT41" s="5"/>
      <c r="CU41" s="5"/>
      <c r="CV41" s="15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155"/>
      <c r="DI41" s="5"/>
      <c r="DJ41" s="5"/>
      <c r="DK41" s="155"/>
      <c r="DL41" s="5"/>
      <c r="DM41" s="5"/>
      <c r="DN41" s="15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155"/>
      <c r="DZ41" s="5"/>
      <c r="EA41" s="5"/>
      <c r="EB41" s="5"/>
      <c r="EC41" s="155"/>
      <c r="ED41" s="5"/>
      <c r="EE41" s="5"/>
      <c r="EF41" s="160"/>
      <c r="EG41" s="5"/>
      <c r="EH41" s="5"/>
      <c r="EI41" s="5"/>
      <c r="EJ41" s="5"/>
      <c r="EK41" s="5"/>
      <c r="EL41" s="150"/>
      <c r="EM41" s="5"/>
      <c r="EN41" s="5"/>
      <c r="EO41" s="5"/>
      <c r="EP41" s="5"/>
      <c r="EQ41" s="5"/>
      <c r="ER41" s="155"/>
      <c r="ES41" s="5"/>
      <c r="ET41" s="5"/>
      <c r="EU41" s="5"/>
      <c r="EV41" s="5"/>
      <c r="EW41" s="5"/>
      <c r="EX41" s="5"/>
      <c r="EY41" s="5"/>
      <c r="EZ41" s="5"/>
      <c r="FA41" s="155"/>
      <c r="FB41" s="5"/>
      <c r="FC41" s="5"/>
      <c r="FD41" s="155"/>
      <c r="FE41" s="5"/>
      <c r="FF41" s="5"/>
      <c r="FG41" s="155"/>
      <c r="FH41" s="5"/>
      <c r="FI41" s="5"/>
      <c r="FJ41" s="155"/>
      <c r="FK41" s="5"/>
      <c r="FL41" s="5"/>
      <c r="FM41" s="155"/>
      <c r="FN41" s="5"/>
      <c r="FO41" s="5"/>
      <c r="FP41" s="15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249"/>
    </row>
    <row r="42" spans="1:183" ht="21" customHeight="1">
      <c r="A42" s="173" t="s">
        <v>108</v>
      </c>
      <c r="B42" s="94" t="s">
        <v>588</v>
      </c>
      <c r="C42" s="97" t="s">
        <v>589</v>
      </c>
      <c r="D42" s="50" t="s">
        <v>94</v>
      </c>
      <c r="E42" s="27">
        <v>2152.84</v>
      </c>
      <c r="F42" s="28"/>
      <c r="G42" s="28"/>
      <c r="H42" s="269">
        <f t="shared" si="10"/>
        <v>0</v>
      </c>
      <c r="I42" s="93">
        <f t="shared" si="11"/>
        <v>0</v>
      </c>
      <c r="J42" s="49">
        <f t="shared" si="12"/>
        <v>0</v>
      </c>
      <c r="K42" s="263">
        <f t="shared" si="13"/>
        <v>0</v>
      </c>
      <c r="L42" s="147">
        <f t="shared" si="14"/>
        <v>0</v>
      </c>
      <c r="M42" s="136">
        <f t="shared" si="15"/>
        <v>0</v>
      </c>
      <c r="N42" s="188">
        <f t="shared" si="9"/>
        <v>0</v>
      </c>
      <c r="O42" s="142">
        <f t="shared" si="16"/>
        <v>0</v>
      </c>
      <c r="P42" s="49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155"/>
      <c r="BS42" s="5"/>
      <c r="BT42" s="5"/>
      <c r="BU42" s="5"/>
      <c r="BV42" s="5"/>
      <c r="BW42" s="5"/>
      <c r="BX42" s="155"/>
      <c r="BY42" s="5"/>
      <c r="BZ42" s="5"/>
      <c r="CA42" s="155"/>
      <c r="CB42" s="5"/>
      <c r="CC42" s="5"/>
      <c r="CD42" s="15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155"/>
      <c r="CQ42" s="5"/>
      <c r="CR42" s="5"/>
      <c r="CS42" s="5"/>
      <c r="CT42" s="5"/>
      <c r="CU42" s="5"/>
      <c r="CV42" s="15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155"/>
      <c r="DI42" s="5"/>
      <c r="DJ42" s="5"/>
      <c r="DK42" s="155"/>
      <c r="DL42" s="5"/>
      <c r="DM42" s="5"/>
      <c r="DN42" s="15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155"/>
      <c r="DZ42" s="5"/>
      <c r="EA42" s="5"/>
      <c r="EB42" s="5"/>
      <c r="EC42" s="155"/>
      <c r="ED42" s="5"/>
      <c r="EE42" s="5"/>
      <c r="EF42" s="160"/>
      <c r="EG42" s="5"/>
      <c r="EH42" s="5"/>
      <c r="EI42" s="5"/>
      <c r="EJ42" s="5"/>
      <c r="EK42" s="5"/>
      <c r="EL42" s="150"/>
      <c r="EM42" s="5"/>
      <c r="EN42" s="5"/>
      <c r="EO42" s="5"/>
      <c r="EP42" s="5"/>
      <c r="EQ42" s="5"/>
      <c r="ER42" s="155"/>
      <c r="ES42" s="5"/>
      <c r="ET42" s="5"/>
      <c r="EU42" s="5"/>
      <c r="EV42" s="5"/>
      <c r="EW42" s="5"/>
      <c r="EX42" s="5"/>
      <c r="EY42" s="5"/>
      <c r="EZ42" s="5"/>
      <c r="FA42" s="155"/>
      <c r="FB42" s="5"/>
      <c r="FC42" s="5"/>
      <c r="FD42" s="155"/>
      <c r="FE42" s="5"/>
      <c r="FF42" s="5"/>
      <c r="FG42" s="155"/>
      <c r="FH42" s="5"/>
      <c r="FI42" s="5"/>
      <c r="FJ42" s="155"/>
      <c r="FK42" s="5"/>
      <c r="FL42" s="5"/>
      <c r="FM42" s="155"/>
      <c r="FN42" s="5"/>
      <c r="FO42" s="5"/>
      <c r="FP42" s="15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249"/>
    </row>
    <row r="43" spans="1:183" ht="21" customHeight="1">
      <c r="A43" s="173" t="s">
        <v>109</v>
      </c>
      <c r="B43" s="94" t="s">
        <v>590</v>
      </c>
      <c r="C43" s="97" t="s">
        <v>591</v>
      </c>
      <c r="D43" s="50" t="s">
        <v>73</v>
      </c>
      <c r="E43" s="27">
        <v>2750</v>
      </c>
      <c r="F43" s="28"/>
      <c r="G43" s="28"/>
      <c r="H43" s="269">
        <f t="shared" si="10"/>
        <v>0</v>
      </c>
      <c r="I43" s="93">
        <f t="shared" si="11"/>
        <v>0</v>
      </c>
      <c r="J43" s="49">
        <f t="shared" si="12"/>
        <v>0</v>
      </c>
      <c r="K43" s="263">
        <f t="shared" si="13"/>
        <v>0</v>
      </c>
      <c r="L43" s="147">
        <f t="shared" si="14"/>
        <v>0</v>
      </c>
      <c r="M43" s="136">
        <f t="shared" si="15"/>
        <v>0</v>
      </c>
      <c r="N43" s="188">
        <f t="shared" si="9"/>
        <v>0</v>
      </c>
      <c r="O43" s="142">
        <f t="shared" si="16"/>
        <v>0</v>
      </c>
      <c r="P43" s="49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155"/>
      <c r="BS43" s="5"/>
      <c r="BT43" s="5"/>
      <c r="BU43" s="5"/>
      <c r="BV43" s="5"/>
      <c r="BW43" s="5"/>
      <c r="BX43" s="155"/>
      <c r="BY43" s="5"/>
      <c r="BZ43" s="5"/>
      <c r="CA43" s="155"/>
      <c r="CB43" s="5"/>
      <c r="CC43" s="5"/>
      <c r="CD43" s="15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155"/>
      <c r="CQ43" s="5"/>
      <c r="CR43" s="5"/>
      <c r="CS43" s="5"/>
      <c r="CT43" s="5"/>
      <c r="CU43" s="5"/>
      <c r="CV43" s="15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155"/>
      <c r="DI43" s="5"/>
      <c r="DJ43" s="5"/>
      <c r="DK43" s="155"/>
      <c r="DL43" s="5"/>
      <c r="DM43" s="5"/>
      <c r="DN43" s="15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155"/>
      <c r="DZ43" s="5"/>
      <c r="EA43" s="5"/>
      <c r="EB43" s="5"/>
      <c r="EC43" s="155"/>
      <c r="ED43" s="5"/>
      <c r="EE43" s="5"/>
      <c r="EF43" s="160"/>
      <c r="EG43" s="5"/>
      <c r="EH43" s="5"/>
      <c r="EI43" s="5"/>
      <c r="EJ43" s="5"/>
      <c r="EK43" s="5"/>
      <c r="EL43" s="150"/>
      <c r="EM43" s="5"/>
      <c r="EN43" s="5"/>
      <c r="EO43" s="5"/>
      <c r="EP43" s="5"/>
      <c r="EQ43" s="5"/>
      <c r="ER43" s="155"/>
      <c r="ES43" s="5"/>
      <c r="ET43" s="5"/>
      <c r="EU43" s="5"/>
      <c r="EV43" s="5"/>
      <c r="EW43" s="5"/>
      <c r="EX43" s="5"/>
      <c r="EY43" s="5"/>
      <c r="EZ43" s="5"/>
      <c r="FA43" s="155"/>
      <c r="FB43" s="5"/>
      <c r="FC43" s="5"/>
      <c r="FD43" s="155"/>
      <c r="FE43" s="5"/>
      <c r="FF43" s="5"/>
      <c r="FG43" s="155"/>
      <c r="FH43" s="5"/>
      <c r="FI43" s="5"/>
      <c r="FJ43" s="155"/>
      <c r="FK43" s="5"/>
      <c r="FL43" s="5"/>
      <c r="FM43" s="155"/>
      <c r="FN43" s="5"/>
      <c r="FO43" s="5"/>
      <c r="FP43" s="15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249"/>
    </row>
    <row r="44" spans="1:183" ht="21" customHeight="1">
      <c r="A44" s="173" t="s">
        <v>1470</v>
      </c>
      <c r="B44" s="94" t="s">
        <v>592</v>
      </c>
      <c r="C44" s="97" t="s">
        <v>593</v>
      </c>
      <c r="D44" s="50" t="s">
        <v>73</v>
      </c>
      <c r="E44" s="27">
        <v>1790</v>
      </c>
      <c r="F44" s="28">
        <v>4</v>
      </c>
      <c r="G44" s="28"/>
      <c r="H44" s="269">
        <f t="shared" si="10"/>
        <v>4</v>
      </c>
      <c r="I44" s="93">
        <f t="shared" si="11"/>
        <v>0</v>
      </c>
      <c r="J44" s="49">
        <f t="shared" si="12"/>
        <v>0</v>
      </c>
      <c r="K44" s="263">
        <f t="shared" si="13"/>
        <v>0</v>
      </c>
      <c r="L44" s="147">
        <f t="shared" si="14"/>
        <v>0</v>
      </c>
      <c r="M44" s="136">
        <f t="shared" si="15"/>
        <v>0</v>
      </c>
      <c r="N44" s="188"/>
      <c r="O44" s="142">
        <f t="shared" si="16"/>
        <v>0</v>
      </c>
      <c r="P44" s="49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155"/>
      <c r="BS44" s="5"/>
      <c r="BT44" s="5"/>
      <c r="BU44" s="5"/>
      <c r="BV44" s="5"/>
      <c r="BW44" s="5"/>
      <c r="BX44" s="155"/>
      <c r="BY44" s="5"/>
      <c r="BZ44" s="5"/>
      <c r="CA44" s="155"/>
      <c r="CB44" s="5"/>
      <c r="CC44" s="5"/>
      <c r="CD44" s="15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155"/>
      <c r="CQ44" s="5"/>
      <c r="CR44" s="5"/>
      <c r="CS44" s="5"/>
      <c r="CT44" s="5"/>
      <c r="CU44" s="5"/>
      <c r="CV44" s="15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155"/>
      <c r="DI44" s="5"/>
      <c r="DJ44" s="5"/>
      <c r="DK44" s="155"/>
      <c r="DL44" s="5"/>
      <c r="DM44" s="5"/>
      <c r="DN44" s="15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155"/>
      <c r="DZ44" s="5"/>
      <c r="EA44" s="5"/>
      <c r="EB44" s="5"/>
      <c r="EC44" s="155"/>
      <c r="ED44" s="5"/>
      <c r="EE44" s="5"/>
      <c r="EF44" s="160"/>
      <c r="EG44" s="5"/>
      <c r="EH44" s="5"/>
      <c r="EI44" s="5"/>
      <c r="EJ44" s="5"/>
      <c r="EK44" s="5"/>
      <c r="EL44" s="150"/>
      <c r="EM44" s="5"/>
      <c r="EN44" s="5"/>
      <c r="EO44" s="5"/>
      <c r="EP44" s="5"/>
      <c r="EQ44" s="5"/>
      <c r="ER44" s="155"/>
      <c r="ES44" s="5"/>
      <c r="ET44" s="5"/>
      <c r="EU44" s="5"/>
      <c r="EV44" s="5"/>
      <c r="EW44" s="5"/>
      <c r="EX44" s="5"/>
      <c r="EY44" s="5"/>
      <c r="EZ44" s="5"/>
      <c r="FA44" s="155"/>
      <c r="FB44" s="5"/>
      <c r="FC44" s="5"/>
      <c r="FD44" s="155"/>
      <c r="FE44" s="5"/>
      <c r="FF44" s="5"/>
      <c r="FG44" s="155"/>
      <c r="FH44" s="5"/>
      <c r="FI44" s="5"/>
      <c r="FJ44" s="155"/>
      <c r="FK44" s="5"/>
      <c r="FL44" s="5"/>
      <c r="FM44" s="155"/>
      <c r="FN44" s="5"/>
      <c r="FO44" s="5"/>
      <c r="FP44" s="15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249"/>
    </row>
    <row r="45" spans="1:183" ht="21" customHeight="1">
      <c r="A45" s="173" t="s">
        <v>1471</v>
      </c>
      <c r="B45" s="94"/>
      <c r="C45" s="95" t="s">
        <v>594</v>
      </c>
      <c r="D45" s="50" t="s">
        <v>548</v>
      </c>
      <c r="E45" s="27">
        <v>18000</v>
      </c>
      <c r="F45" s="28"/>
      <c r="G45" s="28"/>
      <c r="H45" s="269">
        <f t="shared" si="10"/>
        <v>0</v>
      </c>
      <c r="I45" s="93">
        <f t="shared" si="11"/>
        <v>0</v>
      </c>
      <c r="J45" s="49">
        <f t="shared" si="12"/>
        <v>0</v>
      </c>
      <c r="K45" s="263">
        <f t="shared" si="13"/>
        <v>0</v>
      </c>
      <c r="L45" s="147">
        <f t="shared" si="14"/>
        <v>0</v>
      </c>
      <c r="M45" s="136">
        <f t="shared" si="15"/>
        <v>0</v>
      </c>
      <c r="N45" s="188">
        <f aca="true" t="shared" si="17" ref="N45:N54">L45-K45-H45</f>
        <v>0</v>
      </c>
      <c r="O45" s="142">
        <f t="shared" si="16"/>
        <v>0</v>
      </c>
      <c r="P45" s="49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155"/>
      <c r="BS45" s="5"/>
      <c r="BT45" s="5"/>
      <c r="BU45" s="5"/>
      <c r="BV45" s="5"/>
      <c r="BW45" s="5"/>
      <c r="BX45" s="155"/>
      <c r="BY45" s="5"/>
      <c r="BZ45" s="5"/>
      <c r="CA45" s="155"/>
      <c r="CB45" s="5"/>
      <c r="CC45" s="5"/>
      <c r="CD45" s="15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155"/>
      <c r="CQ45" s="5"/>
      <c r="CR45" s="5"/>
      <c r="CS45" s="5"/>
      <c r="CT45" s="5"/>
      <c r="CU45" s="5"/>
      <c r="CV45" s="15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155"/>
      <c r="DI45" s="5"/>
      <c r="DJ45" s="5"/>
      <c r="DK45" s="155"/>
      <c r="DL45" s="5"/>
      <c r="DM45" s="5"/>
      <c r="DN45" s="15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155"/>
      <c r="DZ45" s="5"/>
      <c r="EA45" s="5"/>
      <c r="EB45" s="5"/>
      <c r="EC45" s="155"/>
      <c r="ED45" s="5"/>
      <c r="EE45" s="5"/>
      <c r="EF45" s="160"/>
      <c r="EG45" s="5"/>
      <c r="EH45" s="5"/>
      <c r="EI45" s="5"/>
      <c r="EJ45" s="5"/>
      <c r="EK45" s="5"/>
      <c r="EL45" s="150"/>
      <c r="EM45" s="5"/>
      <c r="EN45" s="5"/>
      <c r="EO45" s="5"/>
      <c r="EP45" s="5"/>
      <c r="EQ45" s="5"/>
      <c r="ER45" s="155"/>
      <c r="ES45" s="5"/>
      <c r="ET45" s="5"/>
      <c r="EU45" s="5"/>
      <c r="EV45" s="5"/>
      <c r="EW45" s="5"/>
      <c r="EX45" s="5"/>
      <c r="EY45" s="5"/>
      <c r="EZ45" s="5"/>
      <c r="FA45" s="155"/>
      <c r="FB45" s="5"/>
      <c r="FC45" s="5"/>
      <c r="FD45" s="155"/>
      <c r="FE45" s="5"/>
      <c r="FF45" s="5"/>
      <c r="FG45" s="155"/>
      <c r="FH45" s="5"/>
      <c r="FI45" s="5"/>
      <c r="FJ45" s="155"/>
      <c r="FK45" s="5"/>
      <c r="FL45" s="5"/>
      <c r="FM45" s="155"/>
      <c r="FN45" s="5"/>
      <c r="FO45" s="5"/>
      <c r="FP45" s="15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249"/>
    </row>
    <row r="46" spans="1:183" ht="21" customHeight="1">
      <c r="A46" s="173" t="s">
        <v>1472</v>
      </c>
      <c r="B46" s="94"/>
      <c r="C46" s="95" t="s">
        <v>595</v>
      </c>
      <c r="D46" s="50" t="s">
        <v>548</v>
      </c>
      <c r="E46" s="27">
        <v>3000</v>
      </c>
      <c r="F46" s="28"/>
      <c r="G46" s="28"/>
      <c r="H46" s="269">
        <f t="shared" si="10"/>
        <v>0</v>
      </c>
      <c r="I46" s="93">
        <f t="shared" si="11"/>
        <v>0</v>
      </c>
      <c r="J46" s="49">
        <f t="shared" si="12"/>
        <v>0</v>
      </c>
      <c r="K46" s="263">
        <f t="shared" si="13"/>
        <v>0</v>
      </c>
      <c r="L46" s="147">
        <f t="shared" si="14"/>
        <v>0</v>
      </c>
      <c r="M46" s="136">
        <f t="shared" si="15"/>
        <v>0</v>
      </c>
      <c r="N46" s="188">
        <f t="shared" si="17"/>
        <v>0</v>
      </c>
      <c r="O46" s="142">
        <f t="shared" si="16"/>
        <v>0</v>
      </c>
      <c r="P46" s="49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155"/>
      <c r="BS46" s="5"/>
      <c r="BT46" s="5"/>
      <c r="BU46" s="5"/>
      <c r="BV46" s="5"/>
      <c r="BW46" s="5"/>
      <c r="BX46" s="155"/>
      <c r="BY46" s="5"/>
      <c r="BZ46" s="5"/>
      <c r="CA46" s="155"/>
      <c r="CB46" s="5"/>
      <c r="CC46" s="5"/>
      <c r="CD46" s="15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155"/>
      <c r="CQ46" s="5"/>
      <c r="CR46" s="5"/>
      <c r="CS46" s="5"/>
      <c r="CT46" s="5"/>
      <c r="CU46" s="5"/>
      <c r="CV46" s="15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155"/>
      <c r="DI46" s="5"/>
      <c r="DJ46" s="5"/>
      <c r="DK46" s="155"/>
      <c r="DL46" s="5"/>
      <c r="DM46" s="5"/>
      <c r="DN46" s="15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155"/>
      <c r="DZ46" s="5"/>
      <c r="EA46" s="5"/>
      <c r="EB46" s="5"/>
      <c r="EC46" s="155"/>
      <c r="ED46" s="5"/>
      <c r="EE46" s="5"/>
      <c r="EF46" s="160"/>
      <c r="EG46" s="5"/>
      <c r="EH46" s="5"/>
      <c r="EI46" s="5"/>
      <c r="EJ46" s="5"/>
      <c r="EK46" s="5"/>
      <c r="EL46" s="150"/>
      <c r="EM46" s="5"/>
      <c r="EN46" s="5"/>
      <c r="EO46" s="5"/>
      <c r="EP46" s="5"/>
      <c r="EQ46" s="5"/>
      <c r="ER46" s="155"/>
      <c r="ES46" s="5"/>
      <c r="ET46" s="5"/>
      <c r="EU46" s="5"/>
      <c r="EV46" s="5"/>
      <c r="EW46" s="5"/>
      <c r="EX46" s="5"/>
      <c r="EY46" s="5"/>
      <c r="EZ46" s="5"/>
      <c r="FA46" s="155"/>
      <c r="FB46" s="5"/>
      <c r="FC46" s="5"/>
      <c r="FD46" s="155"/>
      <c r="FE46" s="5"/>
      <c r="FF46" s="5"/>
      <c r="FG46" s="155"/>
      <c r="FH46" s="5"/>
      <c r="FI46" s="5"/>
      <c r="FJ46" s="155"/>
      <c r="FK46" s="5"/>
      <c r="FL46" s="5"/>
      <c r="FM46" s="155"/>
      <c r="FN46" s="5"/>
      <c r="FO46" s="5"/>
      <c r="FP46" s="15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249"/>
    </row>
    <row r="47" spans="1:183" ht="21" customHeight="1">
      <c r="A47" s="173" t="s">
        <v>1473</v>
      </c>
      <c r="B47" s="287"/>
      <c r="C47" s="95" t="s">
        <v>1616</v>
      </c>
      <c r="D47" s="50"/>
      <c r="E47" s="38">
        <v>10000</v>
      </c>
      <c r="F47" s="28">
        <v>0</v>
      </c>
      <c r="G47" s="28"/>
      <c r="H47" s="269">
        <f t="shared" si="10"/>
        <v>0</v>
      </c>
      <c r="I47" s="93">
        <f t="shared" si="11"/>
        <v>0</v>
      </c>
      <c r="J47" s="49">
        <f t="shared" si="12"/>
        <v>0</v>
      </c>
      <c r="K47" s="263">
        <f t="shared" si="13"/>
        <v>0</v>
      </c>
      <c r="L47" s="147">
        <f t="shared" si="14"/>
        <v>36</v>
      </c>
      <c r="M47" s="136">
        <f t="shared" si="15"/>
        <v>46.800000000000004</v>
      </c>
      <c r="N47" s="188">
        <f t="shared" si="17"/>
        <v>36</v>
      </c>
      <c r="O47" s="142">
        <f t="shared" si="16"/>
        <v>360000</v>
      </c>
      <c r="P47" s="49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155"/>
      <c r="BS47" s="5"/>
      <c r="BT47" s="5"/>
      <c r="BU47" s="5"/>
      <c r="BV47" s="5"/>
      <c r="BW47" s="5"/>
      <c r="BX47" s="155"/>
      <c r="BY47" s="5"/>
      <c r="BZ47" s="5"/>
      <c r="CA47" s="155"/>
      <c r="CB47" s="5"/>
      <c r="CC47" s="5"/>
      <c r="CD47" s="15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155"/>
      <c r="CQ47" s="5"/>
      <c r="CR47" s="5"/>
      <c r="CS47" s="5"/>
      <c r="CT47" s="5"/>
      <c r="CU47" s="5"/>
      <c r="CV47" s="15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155"/>
      <c r="DI47" s="5"/>
      <c r="DJ47" s="5"/>
      <c r="DK47" s="155"/>
      <c r="DL47" s="5"/>
      <c r="DM47" s="5"/>
      <c r="DN47" s="15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155"/>
      <c r="DZ47" s="5"/>
      <c r="EA47" s="5"/>
      <c r="EB47" s="5"/>
      <c r="EC47" s="155"/>
      <c r="ED47" s="5"/>
      <c r="EE47" s="5"/>
      <c r="EF47" s="160"/>
      <c r="EG47" s="5"/>
      <c r="EH47" s="5"/>
      <c r="EI47" s="5"/>
      <c r="EJ47" s="5"/>
      <c r="EK47" s="5"/>
      <c r="EL47" s="150"/>
      <c r="EM47" s="5"/>
      <c r="EN47" s="5"/>
      <c r="EO47" s="5"/>
      <c r="EP47" s="5"/>
      <c r="EQ47" s="5"/>
      <c r="ER47" s="155"/>
      <c r="ES47" s="5"/>
      <c r="ET47" s="5"/>
      <c r="EU47" s="5"/>
      <c r="EV47" s="5"/>
      <c r="EW47" s="5"/>
      <c r="EX47" s="5"/>
      <c r="EY47" s="5"/>
      <c r="EZ47" s="5"/>
      <c r="FA47" s="155"/>
      <c r="FB47" s="5"/>
      <c r="FC47" s="5"/>
      <c r="FD47" s="155"/>
      <c r="FE47" s="5"/>
      <c r="FF47" s="5"/>
      <c r="FG47" s="155"/>
      <c r="FH47" s="5"/>
      <c r="FI47" s="5"/>
      <c r="FJ47" s="155"/>
      <c r="FK47" s="5"/>
      <c r="FL47" s="5"/>
      <c r="FM47" s="155"/>
      <c r="FN47" s="5"/>
      <c r="FO47" s="5"/>
      <c r="FP47" s="155"/>
      <c r="FQ47" s="5"/>
      <c r="FR47" s="5"/>
      <c r="FS47" s="5"/>
      <c r="FT47" s="5">
        <v>36</v>
      </c>
      <c r="FU47" s="5"/>
      <c r="FV47" s="5"/>
      <c r="FW47" s="5"/>
      <c r="FX47" s="5"/>
      <c r="FY47" s="5"/>
      <c r="FZ47" s="5"/>
      <c r="GA47" s="249"/>
    </row>
    <row r="48" spans="1:183" ht="21" customHeight="1">
      <c r="A48" s="173" t="s">
        <v>1474</v>
      </c>
      <c r="B48" s="236" t="s">
        <v>596</v>
      </c>
      <c r="C48" s="52" t="s">
        <v>597</v>
      </c>
      <c r="D48" s="50" t="s">
        <v>78</v>
      </c>
      <c r="E48" s="27">
        <v>7383</v>
      </c>
      <c r="F48" s="28"/>
      <c r="G48" s="28"/>
      <c r="H48" s="269">
        <f t="shared" si="10"/>
        <v>0</v>
      </c>
      <c r="I48" s="93">
        <f t="shared" si="11"/>
        <v>0</v>
      </c>
      <c r="J48" s="49">
        <f t="shared" si="12"/>
        <v>11</v>
      </c>
      <c r="K48" s="263">
        <f t="shared" si="13"/>
        <v>11</v>
      </c>
      <c r="L48" s="147">
        <f t="shared" si="14"/>
        <v>19</v>
      </c>
      <c r="M48" s="136">
        <f t="shared" si="15"/>
        <v>24.7</v>
      </c>
      <c r="N48" s="199">
        <v>19</v>
      </c>
      <c r="O48" s="142">
        <f t="shared" si="16"/>
        <v>140277</v>
      </c>
      <c r="P48" s="49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39">
        <v>11</v>
      </c>
      <c r="BM48" s="5">
        <v>19</v>
      </c>
      <c r="BN48" s="5"/>
      <c r="BO48" s="5"/>
      <c r="BP48" s="5"/>
      <c r="BQ48" s="5"/>
      <c r="BR48" s="155"/>
      <c r="BS48" s="5"/>
      <c r="BT48" s="5"/>
      <c r="BU48" s="5"/>
      <c r="BV48" s="5"/>
      <c r="BW48" s="5"/>
      <c r="BX48" s="155"/>
      <c r="BY48" s="5"/>
      <c r="BZ48" s="5"/>
      <c r="CA48" s="155"/>
      <c r="CB48" s="5"/>
      <c r="CC48" s="5"/>
      <c r="CD48" s="15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155"/>
      <c r="CQ48" s="5"/>
      <c r="CR48" s="5"/>
      <c r="CS48" s="5"/>
      <c r="CT48" s="5"/>
      <c r="CU48" s="5"/>
      <c r="CV48" s="15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155"/>
      <c r="DI48" s="5"/>
      <c r="DJ48" s="5"/>
      <c r="DK48" s="155"/>
      <c r="DL48" s="5"/>
      <c r="DM48" s="5"/>
      <c r="DN48" s="15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155"/>
      <c r="DZ48" s="5"/>
      <c r="EA48" s="5"/>
      <c r="EB48" s="5"/>
      <c r="EC48" s="155"/>
      <c r="ED48" s="5"/>
      <c r="EE48" s="5"/>
      <c r="EF48" s="160"/>
      <c r="EG48" s="5"/>
      <c r="EH48" s="5"/>
      <c r="EI48" s="5"/>
      <c r="EJ48" s="5"/>
      <c r="EK48" s="5"/>
      <c r="EL48" s="150"/>
      <c r="EM48" s="5"/>
      <c r="EN48" s="5"/>
      <c r="EO48" s="5"/>
      <c r="EP48" s="5"/>
      <c r="EQ48" s="5"/>
      <c r="ER48" s="155"/>
      <c r="ES48" s="5"/>
      <c r="ET48" s="5"/>
      <c r="EU48" s="5"/>
      <c r="EV48" s="5"/>
      <c r="EW48" s="5"/>
      <c r="EX48" s="5"/>
      <c r="EY48" s="5"/>
      <c r="EZ48" s="5"/>
      <c r="FA48" s="155"/>
      <c r="FB48" s="5"/>
      <c r="FC48" s="5"/>
      <c r="FD48" s="155"/>
      <c r="FE48" s="5"/>
      <c r="FF48" s="5"/>
      <c r="FG48" s="155"/>
      <c r="FH48" s="5"/>
      <c r="FI48" s="5"/>
      <c r="FJ48" s="155"/>
      <c r="FK48" s="5"/>
      <c r="FL48" s="5"/>
      <c r="FM48" s="155"/>
      <c r="FN48" s="5"/>
      <c r="FO48" s="5"/>
      <c r="FP48" s="15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249"/>
    </row>
    <row r="49" spans="1:183" ht="21" customHeight="1">
      <c r="A49" s="173" t="s">
        <v>1475</v>
      </c>
      <c r="B49" s="210" t="s">
        <v>598</v>
      </c>
      <c r="C49" s="95" t="s">
        <v>599</v>
      </c>
      <c r="D49" s="50" t="s">
        <v>78</v>
      </c>
      <c r="E49" s="27">
        <v>65270</v>
      </c>
      <c r="F49" s="28"/>
      <c r="G49" s="28"/>
      <c r="H49" s="269">
        <f t="shared" si="10"/>
        <v>0</v>
      </c>
      <c r="I49" s="93">
        <f t="shared" si="11"/>
        <v>0</v>
      </c>
      <c r="J49" s="49">
        <f t="shared" si="12"/>
        <v>0</v>
      </c>
      <c r="K49" s="263">
        <f t="shared" si="13"/>
        <v>0</v>
      </c>
      <c r="L49" s="147">
        <f t="shared" si="14"/>
        <v>4</v>
      </c>
      <c r="M49" s="136">
        <f t="shared" si="15"/>
        <v>5.2</v>
      </c>
      <c r="N49" s="188">
        <f t="shared" si="17"/>
        <v>4</v>
      </c>
      <c r="O49" s="142">
        <f t="shared" si="16"/>
        <v>261080</v>
      </c>
      <c r="P49" s="49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155"/>
      <c r="BS49" s="5"/>
      <c r="BT49" s="5"/>
      <c r="BU49" s="5"/>
      <c r="BV49" s="5"/>
      <c r="BW49" s="5"/>
      <c r="BX49" s="155"/>
      <c r="BY49" s="5"/>
      <c r="BZ49" s="5"/>
      <c r="CA49" s="155"/>
      <c r="CB49" s="5"/>
      <c r="CC49" s="5"/>
      <c r="CD49" s="15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155"/>
      <c r="CQ49" s="5"/>
      <c r="CR49" s="5"/>
      <c r="CS49" s="5"/>
      <c r="CT49" s="5"/>
      <c r="CU49" s="5"/>
      <c r="CV49" s="15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155"/>
      <c r="DI49" s="5">
        <v>4</v>
      </c>
      <c r="DJ49" s="5"/>
      <c r="DK49" s="155"/>
      <c r="DL49" s="5"/>
      <c r="DM49" s="5"/>
      <c r="DN49" s="15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155"/>
      <c r="DZ49" s="5"/>
      <c r="EA49" s="5"/>
      <c r="EB49" s="5"/>
      <c r="EC49" s="155"/>
      <c r="ED49" s="5"/>
      <c r="EE49" s="5"/>
      <c r="EF49" s="160"/>
      <c r="EG49" s="5"/>
      <c r="EH49" s="5"/>
      <c r="EI49" s="5"/>
      <c r="EJ49" s="5"/>
      <c r="EK49" s="5"/>
      <c r="EL49" s="150"/>
      <c r="EM49" s="5"/>
      <c r="EN49" s="5"/>
      <c r="EO49" s="5"/>
      <c r="EP49" s="5"/>
      <c r="EQ49" s="5"/>
      <c r="ER49" s="155"/>
      <c r="ES49" s="5"/>
      <c r="ET49" s="5"/>
      <c r="EU49" s="5"/>
      <c r="EV49" s="5"/>
      <c r="EW49" s="5"/>
      <c r="EX49" s="5"/>
      <c r="EY49" s="5"/>
      <c r="EZ49" s="5"/>
      <c r="FA49" s="155"/>
      <c r="FB49" s="5"/>
      <c r="FC49" s="5"/>
      <c r="FD49" s="155"/>
      <c r="FE49" s="5"/>
      <c r="FF49" s="5"/>
      <c r="FG49" s="155"/>
      <c r="FH49" s="5"/>
      <c r="FI49" s="5"/>
      <c r="FJ49" s="155"/>
      <c r="FK49" s="5"/>
      <c r="FL49" s="5"/>
      <c r="FM49" s="155"/>
      <c r="FN49" s="5"/>
      <c r="FO49" s="5"/>
      <c r="FP49" s="15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249"/>
    </row>
    <row r="50" spans="1:183" ht="21" customHeight="1">
      <c r="A50" s="173" t="s">
        <v>1476</v>
      </c>
      <c r="B50" s="50" t="s">
        <v>600</v>
      </c>
      <c r="C50" s="98" t="s">
        <v>601</v>
      </c>
      <c r="D50" s="50" t="s">
        <v>548</v>
      </c>
      <c r="E50" s="27">
        <v>1551.5</v>
      </c>
      <c r="F50" s="28"/>
      <c r="G50" s="28"/>
      <c r="H50" s="269">
        <f t="shared" si="10"/>
        <v>0</v>
      </c>
      <c r="I50" s="93">
        <f t="shared" si="11"/>
        <v>0</v>
      </c>
      <c r="J50" s="49">
        <f t="shared" si="12"/>
        <v>0</v>
      </c>
      <c r="K50" s="263">
        <f t="shared" si="13"/>
        <v>0</v>
      </c>
      <c r="L50" s="147">
        <f t="shared" si="14"/>
        <v>0</v>
      </c>
      <c r="M50" s="136">
        <f t="shared" si="15"/>
        <v>0</v>
      </c>
      <c r="N50" s="188">
        <f t="shared" si="17"/>
        <v>0</v>
      </c>
      <c r="O50" s="142">
        <f t="shared" si="16"/>
        <v>0</v>
      </c>
      <c r="P50" s="49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155"/>
      <c r="BS50" s="5"/>
      <c r="BT50" s="5"/>
      <c r="BU50" s="5"/>
      <c r="BV50" s="5"/>
      <c r="BW50" s="5"/>
      <c r="BX50" s="155"/>
      <c r="BY50" s="5"/>
      <c r="BZ50" s="5"/>
      <c r="CA50" s="155"/>
      <c r="CB50" s="5"/>
      <c r="CC50" s="5"/>
      <c r="CD50" s="15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155"/>
      <c r="CQ50" s="5"/>
      <c r="CR50" s="5"/>
      <c r="CS50" s="5"/>
      <c r="CT50" s="5"/>
      <c r="CU50" s="5"/>
      <c r="CV50" s="15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155"/>
      <c r="DI50" s="5"/>
      <c r="DJ50" s="5"/>
      <c r="DK50" s="155"/>
      <c r="DL50" s="5"/>
      <c r="DM50" s="5"/>
      <c r="DN50" s="15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155"/>
      <c r="DZ50" s="5"/>
      <c r="EA50" s="5"/>
      <c r="EB50" s="5"/>
      <c r="EC50" s="155"/>
      <c r="ED50" s="5"/>
      <c r="EE50" s="5"/>
      <c r="EF50" s="160"/>
      <c r="EG50" s="5"/>
      <c r="EH50" s="5"/>
      <c r="EI50" s="5"/>
      <c r="EJ50" s="5"/>
      <c r="EK50" s="5"/>
      <c r="EL50" s="150"/>
      <c r="EM50" s="5"/>
      <c r="EN50" s="5"/>
      <c r="EO50" s="5"/>
      <c r="EP50" s="5"/>
      <c r="EQ50" s="5"/>
      <c r="ER50" s="155"/>
      <c r="ES50" s="5"/>
      <c r="ET50" s="5"/>
      <c r="EU50" s="5"/>
      <c r="EV50" s="5"/>
      <c r="EW50" s="5"/>
      <c r="EX50" s="5"/>
      <c r="EY50" s="5"/>
      <c r="EZ50" s="5"/>
      <c r="FA50" s="155"/>
      <c r="FB50" s="5"/>
      <c r="FC50" s="5"/>
      <c r="FD50" s="155"/>
      <c r="FE50" s="5"/>
      <c r="FF50" s="5"/>
      <c r="FG50" s="155"/>
      <c r="FH50" s="5"/>
      <c r="FI50" s="5"/>
      <c r="FJ50" s="155"/>
      <c r="FK50" s="5"/>
      <c r="FL50" s="5"/>
      <c r="FM50" s="155"/>
      <c r="FN50" s="5"/>
      <c r="FO50" s="5"/>
      <c r="FP50" s="15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249"/>
    </row>
    <row r="51" spans="1:183" ht="21" customHeight="1">
      <c r="A51" s="173" t="s">
        <v>1477</v>
      </c>
      <c r="B51" s="50" t="s">
        <v>602</v>
      </c>
      <c r="C51" s="52" t="s">
        <v>603</v>
      </c>
      <c r="D51" s="50" t="s">
        <v>548</v>
      </c>
      <c r="E51" s="27">
        <v>1391</v>
      </c>
      <c r="F51" s="28"/>
      <c r="G51" s="28"/>
      <c r="H51" s="269">
        <f t="shared" si="10"/>
        <v>0</v>
      </c>
      <c r="I51" s="93">
        <f t="shared" si="11"/>
        <v>0</v>
      </c>
      <c r="J51" s="49">
        <f t="shared" si="12"/>
        <v>0</v>
      </c>
      <c r="K51" s="263">
        <f t="shared" si="13"/>
        <v>0</v>
      </c>
      <c r="L51" s="147">
        <f t="shared" si="14"/>
        <v>2</v>
      </c>
      <c r="M51" s="136">
        <f t="shared" si="15"/>
        <v>2.6</v>
      </c>
      <c r="N51" s="188">
        <f t="shared" si="17"/>
        <v>2</v>
      </c>
      <c r="O51" s="142">
        <f t="shared" si="16"/>
        <v>2782</v>
      </c>
      <c r="P51" s="49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155"/>
      <c r="BS51" s="5"/>
      <c r="BT51" s="5"/>
      <c r="BU51" s="5"/>
      <c r="BV51" s="5"/>
      <c r="BW51" s="5"/>
      <c r="BX51" s="155"/>
      <c r="BY51" s="5"/>
      <c r="BZ51" s="5"/>
      <c r="CA51" s="155"/>
      <c r="CB51" s="5">
        <v>2</v>
      </c>
      <c r="CC51" s="5"/>
      <c r="CD51" s="15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155"/>
      <c r="CQ51" s="5"/>
      <c r="CR51" s="5"/>
      <c r="CS51" s="5"/>
      <c r="CT51" s="5"/>
      <c r="CU51" s="5"/>
      <c r="CV51" s="15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155"/>
      <c r="DI51" s="5"/>
      <c r="DJ51" s="5"/>
      <c r="DK51" s="155"/>
      <c r="DL51" s="5"/>
      <c r="DM51" s="5"/>
      <c r="DN51" s="15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155"/>
      <c r="DZ51" s="5"/>
      <c r="EA51" s="5"/>
      <c r="EB51" s="5"/>
      <c r="EC51" s="155"/>
      <c r="ED51" s="5"/>
      <c r="EE51" s="5"/>
      <c r="EF51" s="160"/>
      <c r="EG51" s="5"/>
      <c r="EH51" s="5"/>
      <c r="EI51" s="5"/>
      <c r="EJ51" s="5"/>
      <c r="EK51" s="5"/>
      <c r="EL51" s="150"/>
      <c r="EM51" s="5"/>
      <c r="EN51" s="5"/>
      <c r="EO51" s="5"/>
      <c r="EP51" s="5"/>
      <c r="EQ51" s="5"/>
      <c r="ER51" s="155"/>
      <c r="ES51" s="5"/>
      <c r="ET51" s="5"/>
      <c r="EU51" s="5"/>
      <c r="EV51" s="5"/>
      <c r="EW51" s="5"/>
      <c r="EX51" s="5"/>
      <c r="EY51" s="5"/>
      <c r="EZ51" s="5"/>
      <c r="FA51" s="155"/>
      <c r="FB51" s="5"/>
      <c r="FC51" s="5"/>
      <c r="FD51" s="155"/>
      <c r="FE51" s="5"/>
      <c r="FF51" s="5"/>
      <c r="FG51" s="155"/>
      <c r="FH51" s="5"/>
      <c r="FI51" s="5"/>
      <c r="FJ51" s="155"/>
      <c r="FK51" s="5"/>
      <c r="FL51" s="5"/>
      <c r="FM51" s="155"/>
      <c r="FN51" s="5"/>
      <c r="FO51" s="5"/>
      <c r="FP51" s="15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249"/>
    </row>
    <row r="52" spans="1:183" ht="21" customHeight="1">
      <c r="A52" s="173" t="s">
        <v>1478</v>
      </c>
      <c r="B52" s="50" t="s">
        <v>1456</v>
      </c>
      <c r="C52" s="52" t="s">
        <v>1457</v>
      </c>
      <c r="D52" s="50" t="s">
        <v>548</v>
      </c>
      <c r="E52" s="27"/>
      <c r="F52" s="28"/>
      <c r="G52" s="28"/>
      <c r="H52" s="269">
        <f t="shared" si="10"/>
        <v>0</v>
      </c>
      <c r="I52" s="93">
        <f t="shared" si="11"/>
        <v>0</v>
      </c>
      <c r="J52" s="49">
        <f t="shared" si="12"/>
        <v>0</v>
      </c>
      <c r="K52" s="263">
        <f t="shared" si="13"/>
        <v>0</v>
      </c>
      <c r="L52" s="147">
        <f t="shared" si="14"/>
        <v>0</v>
      </c>
      <c r="M52" s="136">
        <f t="shared" si="15"/>
        <v>0</v>
      </c>
      <c r="N52" s="188">
        <f t="shared" si="17"/>
        <v>0</v>
      </c>
      <c r="O52" s="142">
        <f t="shared" si="16"/>
        <v>0</v>
      </c>
      <c r="P52" s="49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155"/>
      <c r="BS52" s="5"/>
      <c r="BT52" s="5"/>
      <c r="BU52" s="5"/>
      <c r="BV52" s="5"/>
      <c r="BW52" s="5"/>
      <c r="BX52" s="155"/>
      <c r="BY52" s="5"/>
      <c r="BZ52" s="5"/>
      <c r="CA52" s="155"/>
      <c r="CB52" s="5"/>
      <c r="CC52" s="5"/>
      <c r="CD52" s="15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155"/>
      <c r="CQ52" s="5"/>
      <c r="CR52" s="5"/>
      <c r="CS52" s="5"/>
      <c r="CT52" s="5"/>
      <c r="CU52" s="5"/>
      <c r="CV52" s="15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155"/>
      <c r="DI52" s="5"/>
      <c r="DJ52" s="5"/>
      <c r="DK52" s="155"/>
      <c r="DL52" s="5"/>
      <c r="DM52" s="5"/>
      <c r="DN52" s="15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155"/>
      <c r="DZ52" s="5"/>
      <c r="EA52" s="5"/>
      <c r="EB52" s="5"/>
      <c r="EC52" s="155"/>
      <c r="ED52" s="5"/>
      <c r="EE52" s="5"/>
      <c r="EF52" s="160"/>
      <c r="EG52" s="5"/>
      <c r="EH52" s="5"/>
      <c r="EI52" s="5"/>
      <c r="EJ52" s="5"/>
      <c r="EK52" s="5"/>
      <c r="EL52" s="150"/>
      <c r="EM52" s="5"/>
      <c r="EN52" s="5"/>
      <c r="EO52" s="5"/>
      <c r="EP52" s="5"/>
      <c r="EQ52" s="5"/>
      <c r="ER52" s="155"/>
      <c r="ES52" s="5"/>
      <c r="ET52" s="5"/>
      <c r="EU52" s="5"/>
      <c r="EV52" s="5"/>
      <c r="EW52" s="5"/>
      <c r="EX52" s="5"/>
      <c r="EY52" s="5"/>
      <c r="EZ52" s="5"/>
      <c r="FA52" s="155"/>
      <c r="FB52" s="5"/>
      <c r="FC52" s="5"/>
      <c r="FD52" s="155"/>
      <c r="FE52" s="5"/>
      <c r="FF52" s="5"/>
      <c r="FG52" s="155"/>
      <c r="FH52" s="5"/>
      <c r="FI52" s="5"/>
      <c r="FJ52" s="155"/>
      <c r="FK52" s="5"/>
      <c r="FL52" s="5"/>
      <c r="FM52" s="155"/>
      <c r="FN52" s="5"/>
      <c r="FO52" s="5"/>
      <c r="FP52" s="15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249"/>
    </row>
    <row r="53" spans="1:183" ht="21" customHeight="1">
      <c r="A53" s="173" t="s">
        <v>1479</v>
      </c>
      <c r="B53" s="210" t="s">
        <v>604</v>
      </c>
      <c r="C53" s="95" t="s">
        <v>605</v>
      </c>
      <c r="D53" s="50" t="s">
        <v>78</v>
      </c>
      <c r="E53" s="27">
        <v>50290</v>
      </c>
      <c r="F53" s="28"/>
      <c r="G53" s="28"/>
      <c r="H53" s="269">
        <f t="shared" si="10"/>
        <v>0</v>
      </c>
      <c r="I53" s="93">
        <f t="shared" si="11"/>
        <v>0</v>
      </c>
      <c r="J53" s="49">
        <f t="shared" si="12"/>
        <v>0</v>
      </c>
      <c r="K53" s="263">
        <f t="shared" si="13"/>
        <v>0</v>
      </c>
      <c r="L53" s="147">
        <f t="shared" si="14"/>
        <v>4</v>
      </c>
      <c r="M53" s="136">
        <f t="shared" si="15"/>
        <v>5.2</v>
      </c>
      <c r="N53" s="188">
        <f t="shared" si="17"/>
        <v>4</v>
      </c>
      <c r="O53" s="142">
        <f t="shared" si="16"/>
        <v>201160</v>
      </c>
      <c r="P53" s="49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155"/>
      <c r="BS53" s="5"/>
      <c r="BT53" s="5"/>
      <c r="BU53" s="5"/>
      <c r="BV53" s="5"/>
      <c r="BW53" s="5"/>
      <c r="BX53" s="155"/>
      <c r="BY53" s="5"/>
      <c r="BZ53" s="5"/>
      <c r="CA53" s="155"/>
      <c r="CB53" s="5"/>
      <c r="CC53" s="5"/>
      <c r="CD53" s="15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155"/>
      <c r="CQ53" s="5"/>
      <c r="CR53" s="5"/>
      <c r="CS53" s="5"/>
      <c r="CT53" s="5"/>
      <c r="CU53" s="5"/>
      <c r="CV53" s="15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155"/>
      <c r="DI53" s="5">
        <v>4</v>
      </c>
      <c r="DJ53" s="5"/>
      <c r="DK53" s="155"/>
      <c r="DL53" s="5"/>
      <c r="DM53" s="5"/>
      <c r="DN53" s="15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155"/>
      <c r="DZ53" s="5"/>
      <c r="EA53" s="5"/>
      <c r="EB53" s="5"/>
      <c r="EC53" s="155"/>
      <c r="ED53" s="5"/>
      <c r="EE53" s="5"/>
      <c r="EF53" s="160"/>
      <c r="EG53" s="5"/>
      <c r="EH53" s="5"/>
      <c r="EI53" s="5"/>
      <c r="EJ53" s="5"/>
      <c r="EK53" s="5"/>
      <c r="EL53" s="150"/>
      <c r="EM53" s="5"/>
      <c r="EN53" s="5"/>
      <c r="EO53" s="5"/>
      <c r="EP53" s="5"/>
      <c r="EQ53" s="5"/>
      <c r="ER53" s="155"/>
      <c r="ES53" s="5"/>
      <c r="ET53" s="5"/>
      <c r="EU53" s="5"/>
      <c r="EV53" s="5"/>
      <c r="EW53" s="5"/>
      <c r="EX53" s="5"/>
      <c r="EY53" s="5"/>
      <c r="EZ53" s="5"/>
      <c r="FA53" s="155"/>
      <c r="FB53" s="5"/>
      <c r="FC53" s="5"/>
      <c r="FD53" s="155"/>
      <c r="FE53" s="5"/>
      <c r="FF53" s="5"/>
      <c r="FG53" s="155"/>
      <c r="FH53" s="5"/>
      <c r="FI53" s="5"/>
      <c r="FJ53" s="155"/>
      <c r="FK53" s="5"/>
      <c r="FL53" s="5"/>
      <c r="FM53" s="155"/>
      <c r="FN53" s="5"/>
      <c r="FO53" s="5"/>
      <c r="FP53" s="15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249"/>
    </row>
    <row r="54" spans="1:183" ht="21" customHeight="1">
      <c r="A54" s="173" t="s">
        <v>1480</v>
      </c>
      <c r="B54" s="238" t="s">
        <v>606</v>
      </c>
      <c r="C54" s="52" t="s">
        <v>607</v>
      </c>
      <c r="D54" s="50" t="s">
        <v>78</v>
      </c>
      <c r="E54" s="27">
        <v>13107.5</v>
      </c>
      <c r="F54" s="28"/>
      <c r="G54" s="28"/>
      <c r="H54" s="269">
        <f t="shared" si="10"/>
        <v>0</v>
      </c>
      <c r="I54" s="93">
        <f t="shared" si="11"/>
        <v>0</v>
      </c>
      <c r="J54" s="49">
        <f t="shared" si="12"/>
        <v>60</v>
      </c>
      <c r="K54" s="263">
        <f t="shared" si="13"/>
        <v>60</v>
      </c>
      <c r="L54" s="147">
        <f t="shared" si="14"/>
        <v>80</v>
      </c>
      <c r="M54" s="136">
        <f t="shared" si="15"/>
        <v>104</v>
      </c>
      <c r="N54" s="188">
        <f t="shared" si="17"/>
        <v>20</v>
      </c>
      <c r="O54" s="142">
        <f t="shared" si="16"/>
        <v>262150</v>
      </c>
      <c r="P54" s="49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155"/>
      <c r="BS54" s="5"/>
      <c r="BT54" s="5"/>
      <c r="BU54" s="5"/>
      <c r="BV54" s="5"/>
      <c r="BW54" s="5"/>
      <c r="BX54" s="155"/>
      <c r="BY54" s="5"/>
      <c r="BZ54" s="5"/>
      <c r="CA54" s="155"/>
      <c r="CB54" s="5"/>
      <c r="CC54" s="5"/>
      <c r="CD54" s="15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155">
        <v>60</v>
      </c>
      <c r="CQ54" s="5">
        <v>50</v>
      </c>
      <c r="CR54" s="5"/>
      <c r="CS54" s="5"/>
      <c r="CT54" s="5">
        <v>30</v>
      </c>
      <c r="CU54" s="5"/>
      <c r="CV54" s="15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155"/>
      <c r="DI54" s="5"/>
      <c r="DJ54" s="5"/>
      <c r="DK54" s="155"/>
      <c r="DL54" s="5"/>
      <c r="DM54" s="5"/>
      <c r="DN54" s="15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155"/>
      <c r="DZ54" s="5"/>
      <c r="EA54" s="5"/>
      <c r="EB54" s="5"/>
      <c r="EC54" s="155"/>
      <c r="ED54" s="5"/>
      <c r="EE54" s="5"/>
      <c r="EF54" s="160"/>
      <c r="EG54" s="5"/>
      <c r="EH54" s="5"/>
      <c r="EI54" s="5"/>
      <c r="EJ54" s="5"/>
      <c r="EK54" s="5"/>
      <c r="EL54" s="150"/>
      <c r="EM54" s="5"/>
      <c r="EN54" s="5"/>
      <c r="EO54" s="5"/>
      <c r="EP54" s="5"/>
      <c r="EQ54" s="5"/>
      <c r="ER54" s="155"/>
      <c r="ES54" s="5"/>
      <c r="ET54" s="5"/>
      <c r="EU54" s="5"/>
      <c r="EV54" s="5"/>
      <c r="EW54" s="5"/>
      <c r="EX54" s="5"/>
      <c r="EY54" s="5"/>
      <c r="EZ54" s="5"/>
      <c r="FA54" s="155"/>
      <c r="FB54" s="5"/>
      <c r="FC54" s="5"/>
      <c r="FD54" s="155"/>
      <c r="FE54" s="5"/>
      <c r="FF54" s="5"/>
      <c r="FG54" s="155"/>
      <c r="FH54" s="5"/>
      <c r="FI54" s="5"/>
      <c r="FJ54" s="155"/>
      <c r="FK54" s="5"/>
      <c r="FL54" s="5"/>
      <c r="FM54" s="155"/>
      <c r="FN54" s="5"/>
      <c r="FO54" s="5"/>
      <c r="FP54" s="15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249"/>
    </row>
    <row r="55" spans="1:183" ht="21" customHeight="1">
      <c r="A55" s="173" t="s">
        <v>1481</v>
      </c>
      <c r="B55" s="238" t="s">
        <v>608</v>
      </c>
      <c r="C55" s="52" t="s">
        <v>609</v>
      </c>
      <c r="D55" s="50" t="s">
        <v>78</v>
      </c>
      <c r="E55" s="27">
        <v>17869</v>
      </c>
      <c r="F55" s="28"/>
      <c r="G55" s="28"/>
      <c r="H55" s="269">
        <f t="shared" si="10"/>
        <v>0</v>
      </c>
      <c r="I55" s="93">
        <f t="shared" si="11"/>
        <v>0</v>
      </c>
      <c r="J55" s="49">
        <f t="shared" si="12"/>
        <v>100</v>
      </c>
      <c r="K55" s="263">
        <f t="shared" si="13"/>
        <v>100</v>
      </c>
      <c r="L55" s="147">
        <f t="shared" si="14"/>
        <v>50</v>
      </c>
      <c r="M55" s="136">
        <f t="shared" si="15"/>
        <v>65</v>
      </c>
      <c r="N55" s="188"/>
      <c r="O55" s="142">
        <f t="shared" si="16"/>
        <v>0</v>
      </c>
      <c r="P55" s="49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155"/>
      <c r="BS55" s="5"/>
      <c r="BT55" s="5"/>
      <c r="BU55" s="5"/>
      <c r="BV55" s="5"/>
      <c r="BW55" s="5"/>
      <c r="BX55" s="155"/>
      <c r="BY55" s="5"/>
      <c r="BZ55" s="5"/>
      <c r="CA55" s="155"/>
      <c r="CB55" s="5"/>
      <c r="CC55" s="5"/>
      <c r="CD55" s="15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155">
        <v>100</v>
      </c>
      <c r="CQ55" s="5">
        <v>50</v>
      </c>
      <c r="CR55" s="5"/>
      <c r="CS55" s="5"/>
      <c r="CT55" s="5"/>
      <c r="CU55" s="5"/>
      <c r="CV55" s="15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155"/>
      <c r="DI55" s="5"/>
      <c r="DJ55" s="5"/>
      <c r="DK55" s="155"/>
      <c r="DL55" s="5"/>
      <c r="DM55" s="5"/>
      <c r="DN55" s="15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155"/>
      <c r="DZ55" s="5"/>
      <c r="EA55" s="5"/>
      <c r="EB55" s="5"/>
      <c r="EC55" s="155"/>
      <c r="ED55" s="5"/>
      <c r="EE55" s="5"/>
      <c r="EF55" s="160"/>
      <c r="EG55" s="5"/>
      <c r="EH55" s="5"/>
      <c r="EI55" s="5"/>
      <c r="EJ55" s="5"/>
      <c r="EK55" s="5"/>
      <c r="EL55" s="150"/>
      <c r="EM55" s="5"/>
      <c r="EN55" s="5"/>
      <c r="EO55" s="5"/>
      <c r="EP55" s="5"/>
      <c r="EQ55" s="5"/>
      <c r="ER55" s="155"/>
      <c r="ES55" s="5"/>
      <c r="ET55" s="5"/>
      <c r="EU55" s="5"/>
      <c r="EV55" s="5"/>
      <c r="EW55" s="5"/>
      <c r="EX55" s="5"/>
      <c r="EY55" s="5"/>
      <c r="EZ55" s="5"/>
      <c r="FA55" s="155"/>
      <c r="FB55" s="5"/>
      <c r="FC55" s="5"/>
      <c r="FD55" s="155"/>
      <c r="FE55" s="5"/>
      <c r="FF55" s="5"/>
      <c r="FG55" s="155"/>
      <c r="FH55" s="5"/>
      <c r="FI55" s="5"/>
      <c r="FJ55" s="155"/>
      <c r="FK55" s="5"/>
      <c r="FL55" s="5"/>
      <c r="FM55" s="155"/>
      <c r="FN55" s="5"/>
      <c r="FO55" s="5"/>
      <c r="FP55" s="15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249"/>
    </row>
    <row r="56" spans="1:183" s="3" customFormat="1" ht="21" customHeight="1">
      <c r="A56" s="173" t="s">
        <v>1482</v>
      </c>
      <c r="B56" s="238" t="s">
        <v>610</v>
      </c>
      <c r="C56" s="52" t="s">
        <v>611</v>
      </c>
      <c r="D56" s="50" t="s">
        <v>78</v>
      </c>
      <c r="E56" s="27">
        <v>11235</v>
      </c>
      <c r="F56" s="28"/>
      <c r="G56" s="28"/>
      <c r="H56" s="269">
        <f t="shared" si="10"/>
        <v>0</v>
      </c>
      <c r="I56" s="93">
        <f t="shared" si="11"/>
        <v>0</v>
      </c>
      <c r="J56" s="49">
        <f t="shared" si="12"/>
        <v>39</v>
      </c>
      <c r="K56" s="263">
        <f t="shared" si="13"/>
        <v>39</v>
      </c>
      <c r="L56" s="147">
        <f t="shared" si="14"/>
        <v>45</v>
      </c>
      <c r="M56" s="136">
        <f t="shared" si="15"/>
        <v>58.5</v>
      </c>
      <c r="N56" s="188">
        <f aca="true" t="shared" si="18" ref="N56:N67">L56-K56-H56</f>
        <v>6</v>
      </c>
      <c r="O56" s="142">
        <f t="shared" si="16"/>
        <v>67410</v>
      </c>
      <c r="P56" s="49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155"/>
      <c r="BS56" s="5"/>
      <c r="BT56" s="5"/>
      <c r="BU56" s="5"/>
      <c r="BV56" s="5"/>
      <c r="BW56" s="5"/>
      <c r="BX56" s="155"/>
      <c r="BY56" s="5"/>
      <c r="BZ56" s="5"/>
      <c r="CA56" s="155"/>
      <c r="CB56" s="5"/>
      <c r="CC56" s="5"/>
      <c r="CD56" s="15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155">
        <v>39</v>
      </c>
      <c r="CQ56" s="5">
        <v>30</v>
      </c>
      <c r="CR56" s="5"/>
      <c r="CS56" s="5"/>
      <c r="CT56" s="5">
        <v>15</v>
      </c>
      <c r="CU56" s="5"/>
      <c r="CV56" s="15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155"/>
      <c r="DI56" s="5"/>
      <c r="DJ56" s="5"/>
      <c r="DK56" s="155"/>
      <c r="DL56" s="5"/>
      <c r="DM56" s="5"/>
      <c r="DN56" s="15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155"/>
      <c r="DZ56" s="5"/>
      <c r="EA56" s="5"/>
      <c r="EB56" s="5"/>
      <c r="EC56" s="155"/>
      <c r="ED56" s="5"/>
      <c r="EE56" s="5"/>
      <c r="EF56" s="160"/>
      <c r="EG56" s="5"/>
      <c r="EH56" s="5"/>
      <c r="EI56" s="5"/>
      <c r="EJ56" s="5"/>
      <c r="EK56" s="5"/>
      <c r="EL56" s="150"/>
      <c r="EM56" s="5"/>
      <c r="EN56" s="5"/>
      <c r="EO56" s="5"/>
      <c r="EP56" s="5"/>
      <c r="EQ56" s="5"/>
      <c r="ER56" s="155"/>
      <c r="ES56" s="5"/>
      <c r="ET56" s="5"/>
      <c r="EU56" s="5"/>
      <c r="EV56" s="5"/>
      <c r="EW56" s="5"/>
      <c r="EX56" s="5"/>
      <c r="EY56" s="5"/>
      <c r="EZ56" s="5"/>
      <c r="FA56" s="155"/>
      <c r="FB56" s="5"/>
      <c r="FC56" s="5"/>
      <c r="FD56" s="155"/>
      <c r="FE56" s="5"/>
      <c r="FF56" s="5"/>
      <c r="FG56" s="155"/>
      <c r="FH56" s="5"/>
      <c r="FI56" s="5"/>
      <c r="FJ56" s="155"/>
      <c r="FK56" s="5"/>
      <c r="FL56" s="5"/>
      <c r="FM56" s="155"/>
      <c r="FN56" s="5"/>
      <c r="FO56" s="5"/>
      <c r="FP56" s="15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249"/>
    </row>
    <row r="57" spans="1:183" s="3" customFormat="1" ht="21" customHeight="1">
      <c r="A57" s="173" t="s">
        <v>1483</v>
      </c>
      <c r="B57" s="99"/>
      <c r="C57" s="52" t="s">
        <v>1442</v>
      </c>
      <c r="D57" s="50" t="s">
        <v>78</v>
      </c>
      <c r="E57" s="27">
        <v>11235</v>
      </c>
      <c r="F57" s="28"/>
      <c r="G57" s="28"/>
      <c r="H57" s="269">
        <f t="shared" si="10"/>
        <v>0</v>
      </c>
      <c r="I57" s="93">
        <f t="shared" si="11"/>
        <v>0</v>
      </c>
      <c r="J57" s="49">
        <f t="shared" si="12"/>
        <v>0</v>
      </c>
      <c r="K57" s="263">
        <f t="shared" si="13"/>
        <v>0</v>
      </c>
      <c r="L57" s="147">
        <f t="shared" si="14"/>
        <v>0</v>
      </c>
      <c r="M57" s="136">
        <f t="shared" si="15"/>
        <v>0</v>
      </c>
      <c r="N57" s="188">
        <f t="shared" si="18"/>
        <v>0</v>
      </c>
      <c r="O57" s="142">
        <f t="shared" si="16"/>
        <v>0</v>
      </c>
      <c r="P57" s="49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155"/>
      <c r="BS57" s="5"/>
      <c r="BT57" s="5"/>
      <c r="BU57" s="5"/>
      <c r="BV57" s="5"/>
      <c r="BW57" s="5"/>
      <c r="BX57" s="155"/>
      <c r="BY57" s="5"/>
      <c r="BZ57" s="5"/>
      <c r="CA57" s="155"/>
      <c r="CB57" s="5"/>
      <c r="CC57" s="5"/>
      <c r="CD57" s="15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155"/>
      <c r="CQ57" s="5"/>
      <c r="CR57" s="5"/>
      <c r="CS57" s="5"/>
      <c r="CT57" s="5"/>
      <c r="CU57" s="5"/>
      <c r="CV57" s="15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155"/>
      <c r="DI57" s="5"/>
      <c r="DJ57" s="5"/>
      <c r="DK57" s="155"/>
      <c r="DL57" s="5"/>
      <c r="DM57" s="5"/>
      <c r="DN57" s="15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155"/>
      <c r="DZ57" s="5"/>
      <c r="EA57" s="5"/>
      <c r="EB57" s="5"/>
      <c r="EC57" s="155"/>
      <c r="ED57" s="5"/>
      <c r="EE57" s="5"/>
      <c r="EF57" s="160"/>
      <c r="EG57" s="5"/>
      <c r="EH57" s="5"/>
      <c r="EI57" s="5"/>
      <c r="EJ57" s="5"/>
      <c r="EK57" s="5"/>
      <c r="EL57" s="150"/>
      <c r="EM57" s="5"/>
      <c r="EN57" s="5"/>
      <c r="EO57" s="5"/>
      <c r="EP57" s="5"/>
      <c r="EQ57" s="5"/>
      <c r="ER57" s="155"/>
      <c r="ES57" s="5"/>
      <c r="ET57" s="5"/>
      <c r="EU57" s="5"/>
      <c r="EV57" s="5"/>
      <c r="EW57" s="5"/>
      <c r="EX57" s="5"/>
      <c r="EY57" s="5"/>
      <c r="EZ57" s="5"/>
      <c r="FA57" s="155"/>
      <c r="FB57" s="5"/>
      <c r="FC57" s="5"/>
      <c r="FD57" s="155"/>
      <c r="FE57" s="5"/>
      <c r="FF57" s="5"/>
      <c r="FG57" s="155"/>
      <c r="FH57" s="5"/>
      <c r="FI57" s="5"/>
      <c r="FJ57" s="155"/>
      <c r="FK57" s="5"/>
      <c r="FL57" s="5"/>
      <c r="FM57" s="155"/>
      <c r="FN57" s="5"/>
      <c r="FO57" s="5"/>
      <c r="FP57" s="15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249"/>
    </row>
    <row r="58" spans="1:183" s="3" customFormat="1" ht="21" customHeight="1">
      <c r="A58" s="173" t="s">
        <v>1484</v>
      </c>
      <c r="B58" s="99"/>
      <c r="C58" s="52" t="s">
        <v>1443</v>
      </c>
      <c r="D58" s="50" t="s">
        <v>78</v>
      </c>
      <c r="E58" s="27">
        <v>17869</v>
      </c>
      <c r="F58" s="28"/>
      <c r="G58" s="28"/>
      <c r="H58" s="269">
        <f t="shared" si="10"/>
        <v>0</v>
      </c>
      <c r="I58" s="93">
        <f t="shared" si="11"/>
        <v>0</v>
      </c>
      <c r="J58" s="49">
        <f t="shared" si="12"/>
        <v>0</v>
      </c>
      <c r="K58" s="263">
        <f t="shared" si="13"/>
        <v>0</v>
      </c>
      <c r="L58" s="147">
        <f t="shared" si="14"/>
        <v>0</v>
      </c>
      <c r="M58" s="136">
        <f t="shared" si="15"/>
        <v>0</v>
      </c>
      <c r="N58" s="188">
        <f t="shared" si="18"/>
        <v>0</v>
      </c>
      <c r="O58" s="142">
        <f t="shared" si="16"/>
        <v>0</v>
      </c>
      <c r="P58" s="49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155"/>
      <c r="BS58" s="5"/>
      <c r="BT58" s="5"/>
      <c r="BU58" s="5"/>
      <c r="BV58" s="5"/>
      <c r="BW58" s="5"/>
      <c r="BX58" s="155"/>
      <c r="BY58" s="5"/>
      <c r="BZ58" s="5"/>
      <c r="CA58" s="155"/>
      <c r="CB58" s="5"/>
      <c r="CC58" s="5"/>
      <c r="CD58" s="15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155"/>
      <c r="CQ58" s="5"/>
      <c r="CR58" s="5"/>
      <c r="CS58" s="5"/>
      <c r="CT58" s="5"/>
      <c r="CU58" s="5"/>
      <c r="CV58" s="15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155"/>
      <c r="DI58" s="5"/>
      <c r="DJ58" s="5"/>
      <c r="DK58" s="155"/>
      <c r="DL58" s="5"/>
      <c r="DM58" s="5"/>
      <c r="DN58" s="15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155"/>
      <c r="DZ58" s="5"/>
      <c r="EA58" s="5"/>
      <c r="EB58" s="5"/>
      <c r="EC58" s="155"/>
      <c r="ED58" s="5"/>
      <c r="EE58" s="5"/>
      <c r="EF58" s="160"/>
      <c r="EG58" s="5"/>
      <c r="EH58" s="5"/>
      <c r="EI58" s="5"/>
      <c r="EJ58" s="5"/>
      <c r="EK58" s="5"/>
      <c r="EL58" s="150"/>
      <c r="EM58" s="5"/>
      <c r="EN58" s="5"/>
      <c r="EO58" s="5"/>
      <c r="EP58" s="5"/>
      <c r="EQ58" s="5"/>
      <c r="ER58" s="155"/>
      <c r="ES58" s="5"/>
      <c r="ET58" s="5"/>
      <c r="EU58" s="5"/>
      <c r="EV58" s="5"/>
      <c r="EW58" s="5"/>
      <c r="EX58" s="5"/>
      <c r="EY58" s="5"/>
      <c r="EZ58" s="5"/>
      <c r="FA58" s="155"/>
      <c r="FB58" s="5"/>
      <c r="FC58" s="5"/>
      <c r="FD58" s="155"/>
      <c r="FE58" s="5"/>
      <c r="FF58" s="5"/>
      <c r="FG58" s="155"/>
      <c r="FH58" s="5"/>
      <c r="FI58" s="5"/>
      <c r="FJ58" s="155"/>
      <c r="FK58" s="5"/>
      <c r="FL58" s="5"/>
      <c r="FM58" s="155"/>
      <c r="FN58" s="5"/>
      <c r="FO58" s="5"/>
      <c r="FP58" s="15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249"/>
    </row>
    <row r="59" spans="1:183" ht="21" customHeight="1">
      <c r="A59" s="173" t="s">
        <v>1485</v>
      </c>
      <c r="B59" s="236" t="s">
        <v>612</v>
      </c>
      <c r="C59" s="52" t="s">
        <v>613</v>
      </c>
      <c r="D59" s="50" t="s">
        <v>110</v>
      </c>
      <c r="E59" s="27">
        <v>481.5</v>
      </c>
      <c r="F59" s="28"/>
      <c r="G59" s="28"/>
      <c r="H59" s="269">
        <f t="shared" si="10"/>
        <v>0</v>
      </c>
      <c r="I59" s="93">
        <f t="shared" si="11"/>
        <v>0</v>
      </c>
      <c r="J59" s="49">
        <f t="shared" si="12"/>
        <v>0</v>
      </c>
      <c r="K59" s="263">
        <f t="shared" si="13"/>
        <v>0</v>
      </c>
      <c r="L59" s="147">
        <f t="shared" si="14"/>
        <v>7</v>
      </c>
      <c r="M59" s="136">
        <f t="shared" si="15"/>
        <v>9.1</v>
      </c>
      <c r="N59" s="188">
        <f t="shared" si="18"/>
        <v>7</v>
      </c>
      <c r="O59" s="142">
        <f t="shared" si="16"/>
        <v>3370.5</v>
      </c>
      <c r="P59" s="49"/>
      <c r="Q59" s="5">
        <v>2</v>
      </c>
      <c r="R59" s="5"/>
      <c r="S59" s="5"/>
      <c r="T59" s="5"/>
      <c r="U59" s="5"/>
      <c r="V59" s="5"/>
      <c r="W59" s="5"/>
      <c r="X59" s="5"/>
      <c r="Y59" s="5"/>
      <c r="Z59" s="5">
        <v>3</v>
      </c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155"/>
      <c r="BS59" s="5"/>
      <c r="BT59" s="5"/>
      <c r="BU59" s="5"/>
      <c r="BV59" s="5"/>
      <c r="BW59" s="5"/>
      <c r="BX59" s="155"/>
      <c r="BY59" s="5"/>
      <c r="BZ59" s="5"/>
      <c r="CA59" s="155"/>
      <c r="CB59" s="5"/>
      <c r="CC59" s="5"/>
      <c r="CD59" s="15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155"/>
      <c r="CQ59" s="5"/>
      <c r="CR59" s="5"/>
      <c r="CS59" s="5"/>
      <c r="CT59" s="5"/>
      <c r="CU59" s="5"/>
      <c r="CV59" s="15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155"/>
      <c r="DI59" s="5">
        <v>2</v>
      </c>
      <c r="DJ59" s="5"/>
      <c r="DK59" s="155"/>
      <c r="DL59" s="5"/>
      <c r="DM59" s="5"/>
      <c r="DN59" s="15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155"/>
      <c r="DZ59" s="5"/>
      <c r="EA59" s="5"/>
      <c r="EB59" s="5"/>
      <c r="EC59" s="155"/>
      <c r="ED59" s="5"/>
      <c r="EE59" s="5"/>
      <c r="EF59" s="160"/>
      <c r="EG59" s="5"/>
      <c r="EH59" s="5"/>
      <c r="EI59" s="5"/>
      <c r="EJ59" s="5"/>
      <c r="EK59" s="5"/>
      <c r="EL59" s="150"/>
      <c r="EM59" s="5"/>
      <c r="EN59" s="5"/>
      <c r="EO59" s="5"/>
      <c r="EP59" s="5"/>
      <c r="EQ59" s="5"/>
      <c r="ER59" s="155"/>
      <c r="ES59" s="5"/>
      <c r="ET59" s="5"/>
      <c r="EU59" s="5"/>
      <c r="EV59" s="5"/>
      <c r="EW59" s="5"/>
      <c r="EX59" s="5"/>
      <c r="EY59" s="5"/>
      <c r="EZ59" s="5"/>
      <c r="FA59" s="155"/>
      <c r="FB59" s="5"/>
      <c r="FC59" s="5"/>
      <c r="FD59" s="155"/>
      <c r="FE59" s="5"/>
      <c r="FF59" s="5"/>
      <c r="FG59" s="155"/>
      <c r="FH59" s="5"/>
      <c r="FI59" s="5"/>
      <c r="FJ59" s="155"/>
      <c r="FK59" s="5"/>
      <c r="FL59" s="5"/>
      <c r="FM59" s="155"/>
      <c r="FN59" s="5"/>
      <c r="FO59" s="5"/>
      <c r="FP59" s="15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249"/>
    </row>
    <row r="60" spans="1:183" ht="21" customHeight="1">
      <c r="A60" s="173"/>
      <c r="B60" s="236" t="s">
        <v>1883</v>
      </c>
      <c r="C60" s="52" t="s">
        <v>1882</v>
      </c>
      <c r="D60" s="50"/>
      <c r="E60" s="27"/>
      <c r="F60" s="28"/>
      <c r="G60" s="28"/>
      <c r="H60" s="269"/>
      <c r="I60" s="93"/>
      <c r="J60" s="49"/>
      <c r="K60" s="263"/>
      <c r="L60" s="147"/>
      <c r="M60" s="136"/>
      <c r="N60" s="188"/>
      <c r="O60" s="142"/>
      <c r="P60" s="49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155"/>
      <c r="BS60" s="5"/>
      <c r="BT60" s="5"/>
      <c r="BU60" s="5"/>
      <c r="BV60" s="5"/>
      <c r="BW60" s="5"/>
      <c r="BX60" s="155"/>
      <c r="BY60" s="5"/>
      <c r="BZ60" s="5"/>
      <c r="CA60" s="155"/>
      <c r="CB60" s="5"/>
      <c r="CC60" s="5"/>
      <c r="CD60" s="15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155"/>
      <c r="CQ60" s="5"/>
      <c r="CR60" s="5"/>
      <c r="CS60" s="5"/>
      <c r="CT60" s="5"/>
      <c r="CU60" s="5"/>
      <c r="CV60" s="15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155"/>
      <c r="DI60" s="5"/>
      <c r="DJ60" s="5"/>
      <c r="DK60" s="155"/>
      <c r="DL60" s="5"/>
      <c r="DM60" s="5"/>
      <c r="DN60" s="15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155"/>
      <c r="DZ60" s="5"/>
      <c r="EA60" s="5"/>
      <c r="EB60" s="5"/>
      <c r="EC60" s="155"/>
      <c r="ED60" s="5"/>
      <c r="EE60" s="5"/>
      <c r="EF60" s="160"/>
      <c r="EG60" s="5"/>
      <c r="EH60" s="5"/>
      <c r="EI60" s="5"/>
      <c r="EJ60" s="5"/>
      <c r="EK60" s="5"/>
      <c r="EL60" s="150"/>
      <c r="EM60" s="5"/>
      <c r="EN60" s="5"/>
      <c r="EO60" s="5"/>
      <c r="EP60" s="5"/>
      <c r="EQ60" s="5"/>
      <c r="ER60" s="155"/>
      <c r="ES60" s="5"/>
      <c r="ET60" s="5"/>
      <c r="EU60" s="5"/>
      <c r="EV60" s="5"/>
      <c r="EW60" s="5"/>
      <c r="EX60" s="5"/>
      <c r="EY60" s="5"/>
      <c r="EZ60" s="5"/>
      <c r="FA60" s="155"/>
      <c r="FB60" s="5"/>
      <c r="FC60" s="5"/>
      <c r="FD60" s="155"/>
      <c r="FE60" s="5"/>
      <c r="FF60" s="5"/>
      <c r="FG60" s="155"/>
      <c r="FH60" s="5"/>
      <c r="FI60" s="5"/>
      <c r="FJ60" s="155"/>
      <c r="FK60" s="5"/>
      <c r="FL60" s="5"/>
      <c r="FM60" s="155"/>
      <c r="FN60" s="5"/>
      <c r="FO60" s="5"/>
      <c r="FP60" s="15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249"/>
    </row>
    <row r="61" spans="1:183" ht="21" customHeight="1">
      <c r="A61" s="173" t="s">
        <v>1486</v>
      </c>
      <c r="B61" s="50"/>
      <c r="C61" s="52" t="s">
        <v>1578</v>
      </c>
      <c r="D61" s="50"/>
      <c r="E61" s="27"/>
      <c r="F61" s="28"/>
      <c r="G61" s="28"/>
      <c r="H61" s="269">
        <f t="shared" si="10"/>
        <v>0</v>
      </c>
      <c r="I61" s="93">
        <f t="shared" si="11"/>
        <v>0</v>
      </c>
      <c r="J61" s="49">
        <f t="shared" si="12"/>
        <v>0</v>
      </c>
      <c r="K61" s="263">
        <f t="shared" si="13"/>
        <v>0</v>
      </c>
      <c r="L61" s="147">
        <f t="shared" si="14"/>
        <v>6</v>
      </c>
      <c r="M61" s="136">
        <f t="shared" si="15"/>
        <v>7.800000000000001</v>
      </c>
      <c r="N61" s="188">
        <f t="shared" si="18"/>
        <v>6</v>
      </c>
      <c r="O61" s="142">
        <f t="shared" si="16"/>
        <v>0</v>
      </c>
      <c r="P61" s="49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155"/>
      <c r="BS61" s="5"/>
      <c r="BT61" s="5"/>
      <c r="BU61" s="5"/>
      <c r="BV61" s="5"/>
      <c r="BW61" s="5"/>
      <c r="BX61" s="155"/>
      <c r="BY61" s="5"/>
      <c r="BZ61" s="5"/>
      <c r="CA61" s="155"/>
      <c r="CB61" s="5"/>
      <c r="CC61" s="5"/>
      <c r="CD61" s="15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155"/>
      <c r="CQ61" s="5"/>
      <c r="CR61" s="5"/>
      <c r="CS61" s="5"/>
      <c r="CT61" s="5"/>
      <c r="CU61" s="5"/>
      <c r="CV61" s="15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155"/>
      <c r="DI61" s="5"/>
      <c r="DJ61" s="5"/>
      <c r="DK61" s="155"/>
      <c r="DL61" s="5"/>
      <c r="DM61" s="5"/>
      <c r="DN61" s="15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155"/>
      <c r="DZ61" s="5"/>
      <c r="EA61" s="5"/>
      <c r="EB61" s="5"/>
      <c r="EC61" s="155"/>
      <c r="ED61" s="5">
        <v>6</v>
      </c>
      <c r="EE61" s="5"/>
      <c r="EF61" s="160"/>
      <c r="EG61" s="5"/>
      <c r="EH61" s="5"/>
      <c r="EI61" s="5"/>
      <c r="EJ61" s="5"/>
      <c r="EK61" s="5"/>
      <c r="EL61" s="150"/>
      <c r="EM61" s="5"/>
      <c r="EN61" s="5"/>
      <c r="EO61" s="5"/>
      <c r="EP61" s="5"/>
      <c r="EQ61" s="5"/>
      <c r="ER61" s="155"/>
      <c r="ES61" s="5"/>
      <c r="ET61" s="5"/>
      <c r="EU61" s="5"/>
      <c r="EV61" s="5"/>
      <c r="EW61" s="5"/>
      <c r="EX61" s="5"/>
      <c r="EY61" s="5"/>
      <c r="EZ61" s="5"/>
      <c r="FA61" s="155"/>
      <c r="FB61" s="5"/>
      <c r="FC61" s="5"/>
      <c r="FD61" s="155"/>
      <c r="FE61" s="5"/>
      <c r="FF61" s="5"/>
      <c r="FG61" s="155"/>
      <c r="FH61" s="5"/>
      <c r="FI61" s="5"/>
      <c r="FJ61" s="155"/>
      <c r="FK61" s="5"/>
      <c r="FL61" s="5"/>
      <c r="FM61" s="155"/>
      <c r="FN61" s="5"/>
      <c r="FO61" s="5"/>
      <c r="FP61" s="15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249"/>
    </row>
    <row r="62" spans="1:183" ht="21" customHeight="1">
      <c r="A62" s="173" t="s">
        <v>1487</v>
      </c>
      <c r="B62" s="50" t="s">
        <v>1556</v>
      </c>
      <c r="C62" s="52" t="s">
        <v>1557</v>
      </c>
      <c r="D62" s="50"/>
      <c r="E62" s="27"/>
      <c r="F62" s="28"/>
      <c r="G62" s="28"/>
      <c r="H62" s="269">
        <f t="shared" si="10"/>
        <v>0</v>
      </c>
      <c r="I62" s="93">
        <f t="shared" si="11"/>
        <v>0</v>
      </c>
      <c r="J62" s="49">
        <f t="shared" si="12"/>
        <v>0</v>
      </c>
      <c r="K62" s="263">
        <f t="shared" si="13"/>
        <v>0</v>
      </c>
      <c r="L62" s="147">
        <f t="shared" si="14"/>
        <v>10</v>
      </c>
      <c r="M62" s="136">
        <f t="shared" si="15"/>
        <v>13</v>
      </c>
      <c r="N62" s="188">
        <f t="shared" si="18"/>
        <v>10</v>
      </c>
      <c r="O62" s="142">
        <f t="shared" si="16"/>
        <v>0</v>
      </c>
      <c r="P62" s="49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155"/>
      <c r="BS62" s="5"/>
      <c r="BT62" s="5"/>
      <c r="BU62" s="5"/>
      <c r="BV62" s="5"/>
      <c r="BW62" s="5"/>
      <c r="BX62" s="155"/>
      <c r="BY62" s="5"/>
      <c r="BZ62" s="5"/>
      <c r="CA62" s="155"/>
      <c r="CB62" s="5"/>
      <c r="CC62" s="5"/>
      <c r="CD62" s="15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155"/>
      <c r="CQ62" s="5"/>
      <c r="CR62" s="5"/>
      <c r="CS62" s="5"/>
      <c r="CT62" s="5">
        <v>10</v>
      </c>
      <c r="CU62" s="5"/>
      <c r="CV62" s="15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155"/>
      <c r="DI62" s="5"/>
      <c r="DJ62" s="5"/>
      <c r="DK62" s="155"/>
      <c r="DL62" s="5"/>
      <c r="DM62" s="5"/>
      <c r="DN62" s="15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155"/>
      <c r="DZ62" s="5"/>
      <c r="EA62" s="5"/>
      <c r="EB62" s="5"/>
      <c r="EC62" s="155"/>
      <c r="ED62" s="5"/>
      <c r="EE62" s="5"/>
      <c r="EF62" s="160"/>
      <c r="EG62" s="5"/>
      <c r="EH62" s="5"/>
      <c r="EI62" s="5"/>
      <c r="EJ62" s="5"/>
      <c r="EK62" s="5"/>
      <c r="EL62" s="150"/>
      <c r="EM62" s="5"/>
      <c r="EN62" s="5"/>
      <c r="EO62" s="5"/>
      <c r="EP62" s="5"/>
      <c r="EQ62" s="5"/>
      <c r="ER62" s="155"/>
      <c r="ES62" s="5"/>
      <c r="ET62" s="5"/>
      <c r="EU62" s="5"/>
      <c r="EV62" s="5"/>
      <c r="EW62" s="5"/>
      <c r="EX62" s="5"/>
      <c r="EY62" s="5"/>
      <c r="EZ62" s="5"/>
      <c r="FA62" s="155"/>
      <c r="FB62" s="5"/>
      <c r="FC62" s="5"/>
      <c r="FD62" s="155"/>
      <c r="FE62" s="5"/>
      <c r="FF62" s="5"/>
      <c r="FG62" s="155"/>
      <c r="FH62" s="5"/>
      <c r="FI62" s="5"/>
      <c r="FJ62" s="155"/>
      <c r="FK62" s="5"/>
      <c r="FL62" s="5"/>
      <c r="FM62" s="155"/>
      <c r="FN62" s="5"/>
      <c r="FO62" s="5"/>
      <c r="FP62" s="15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249"/>
    </row>
    <row r="63" spans="1:183" ht="21" customHeight="1">
      <c r="A63" s="173" t="s">
        <v>1488</v>
      </c>
      <c r="B63" s="236"/>
      <c r="C63" s="52" t="s">
        <v>1599</v>
      </c>
      <c r="D63" s="50" t="s">
        <v>1378</v>
      </c>
      <c r="E63" s="38">
        <v>10000</v>
      </c>
      <c r="F63" s="28"/>
      <c r="G63" s="28"/>
      <c r="H63" s="269">
        <f t="shared" si="10"/>
        <v>0</v>
      </c>
      <c r="I63" s="93">
        <f t="shared" si="11"/>
        <v>0</v>
      </c>
      <c r="J63" s="49">
        <f t="shared" si="12"/>
        <v>0</v>
      </c>
      <c r="K63" s="263">
        <f t="shared" si="13"/>
        <v>0</v>
      </c>
      <c r="L63" s="147">
        <f t="shared" si="14"/>
        <v>5</v>
      </c>
      <c r="M63" s="136">
        <f t="shared" si="15"/>
        <v>6.5</v>
      </c>
      <c r="N63" s="188">
        <f t="shared" si="18"/>
        <v>5</v>
      </c>
      <c r="O63" s="142">
        <f t="shared" si="16"/>
        <v>50000</v>
      </c>
      <c r="P63" s="49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155"/>
      <c r="BS63" s="5"/>
      <c r="BT63" s="5"/>
      <c r="BU63" s="5"/>
      <c r="BV63" s="5">
        <v>2</v>
      </c>
      <c r="BW63" s="5"/>
      <c r="BX63" s="155"/>
      <c r="BY63" s="5"/>
      <c r="BZ63" s="5"/>
      <c r="CA63" s="155"/>
      <c r="CB63" s="5"/>
      <c r="CC63" s="5"/>
      <c r="CD63" s="15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155"/>
      <c r="CQ63" s="5"/>
      <c r="CR63" s="5"/>
      <c r="CS63" s="5"/>
      <c r="CT63" s="5"/>
      <c r="CU63" s="5"/>
      <c r="CV63" s="15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155"/>
      <c r="DI63" s="5">
        <v>2</v>
      </c>
      <c r="DJ63" s="5"/>
      <c r="DK63" s="155"/>
      <c r="DL63" s="5"/>
      <c r="DM63" s="5"/>
      <c r="DN63" s="15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155"/>
      <c r="DZ63" s="5"/>
      <c r="EA63" s="5"/>
      <c r="EB63" s="5"/>
      <c r="EC63" s="155"/>
      <c r="ED63" s="5">
        <v>1</v>
      </c>
      <c r="EE63" s="5"/>
      <c r="EF63" s="160"/>
      <c r="EG63" s="5"/>
      <c r="EH63" s="5"/>
      <c r="EI63" s="5"/>
      <c r="EJ63" s="5"/>
      <c r="EK63" s="5"/>
      <c r="EL63" s="150"/>
      <c r="EM63" s="5"/>
      <c r="EN63" s="5"/>
      <c r="EO63" s="5"/>
      <c r="EP63" s="5"/>
      <c r="EQ63" s="5"/>
      <c r="ER63" s="155"/>
      <c r="ES63" s="5"/>
      <c r="ET63" s="5"/>
      <c r="EU63" s="5"/>
      <c r="EV63" s="5"/>
      <c r="EW63" s="5"/>
      <c r="EX63" s="5"/>
      <c r="EY63" s="5"/>
      <c r="EZ63" s="5"/>
      <c r="FA63" s="155"/>
      <c r="FB63" s="5"/>
      <c r="FC63" s="5"/>
      <c r="FD63" s="155"/>
      <c r="FE63" s="5"/>
      <c r="FF63" s="5"/>
      <c r="FG63" s="155"/>
      <c r="FH63" s="5"/>
      <c r="FI63" s="5"/>
      <c r="FJ63" s="155"/>
      <c r="FK63" s="5"/>
      <c r="FL63" s="5"/>
      <c r="FM63" s="155"/>
      <c r="FN63" s="5"/>
      <c r="FO63" s="5"/>
      <c r="FP63" s="15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249"/>
    </row>
    <row r="64" spans="1:183" ht="21" customHeight="1">
      <c r="A64" s="173" t="s">
        <v>1489</v>
      </c>
      <c r="B64" s="236"/>
      <c r="C64" s="52" t="s">
        <v>1602</v>
      </c>
      <c r="D64" s="50"/>
      <c r="E64" s="38">
        <v>10000</v>
      </c>
      <c r="F64" s="28"/>
      <c r="G64" s="28"/>
      <c r="H64" s="269">
        <f t="shared" si="10"/>
        <v>0</v>
      </c>
      <c r="I64" s="93">
        <f t="shared" si="11"/>
        <v>0</v>
      </c>
      <c r="J64" s="49">
        <f t="shared" si="12"/>
        <v>0</v>
      </c>
      <c r="K64" s="263">
        <f t="shared" si="13"/>
        <v>0</v>
      </c>
      <c r="L64" s="147">
        <f t="shared" si="14"/>
        <v>3</v>
      </c>
      <c r="M64" s="136">
        <f t="shared" si="15"/>
        <v>3.9000000000000004</v>
      </c>
      <c r="N64" s="188">
        <f t="shared" si="18"/>
        <v>3</v>
      </c>
      <c r="O64" s="142">
        <f t="shared" si="16"/>
        <v>30000</v>
      </c>
      <c r="P64" s="49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155"/>
      <c r="BS64" s="5"/>
      <c r="BT64" s="5"/>
      <c r="BU64" s="5"/>
      <c r="BV64" s="5"/>
      <c r="BW64" s="5"/>
      <c r="BX64" s="155"/>
      <c r="BY64" s="5"/>
      <c r="BZ64" s="5"/>
      <c r="CA64" s="155"/>
      <c r="CB64" s="5"/>
      <c r="CC64" s="5"/>
      <c r="CD64" s="15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155"/>
      <c r="CQ64" s="5"/>
      <c r="CR64" s="5"/>
      <c r="CS64" s="5"/>
      <c r="CT64" s="5"/>
      <c r="CU64" s="5"/>
      <c r="CV64" s="15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155"/>
      <c r="DI64" s="5">
        <v>2</v>
      </c>
      <c r="DJ64" s="5"/>
      <c r="DK64" s="155"/>
      <c r="DL64" s="5"/>
      <c r="DM64" s="5"/>
      <c r="DN64" s="15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155"/>
      <c r="DZ64" s="5"/>
      <c r="EA64" s="5"/>
      <c r="EB64" s="5"/>
      <c r="EC64" s="155"/>
      <c r="ED64" s="5">
        <v>1</v>
      </c>
      <c r="EE64" s="5"/>
      <c r="EF64" s="160"/>
      <c r="EG64" s="5"/>
      <c r="EH64" s="5"/>
      <c r="EI64" s="5"/>
      <c r="EJ64" s="5"/>
      <c r="EK64" s="5"/>
      <c r="EL64" s="150"/>
      <c r="EM64" s="5"/>
      <c r="EN64" s="5"/>
      <c r="EO64" s="5"/>
      <c r="EP64" s="5"/>
      <c r="EQ64" s="5"/>
      <c r="ER64" s="155"/>
      <c r="ES64" s="5"/>
      <c r="ET64" s="5"/>
      <c r="EU64" s="5"/>
      <c r="EV64" s="5"/>
      <c r="EW64" s="5"/>
      <c r="EX64" s="5"/>
      <c r="EY64" s="5"/>
      <c r="EZ64" s="5"/>
      <c r="FA64" s="155"/>
      <c r="FB64" s="5"/>
      <c r="FC64" s="5"/>
      <c r="FD64" s="155"/>
      <c r="FE64" s="5"/>
      <c r="FF64" s="5"/>
      <c r="FG64" s="155"/>
      <c r="FH64" s="5"/>
      <c r="FI64" s="5"/>
      <c r="FJ64" s="155"/>
      <c r="FK64" s="5"/>
      <c r="FL64" s="5"/>
      <c r="FM64" s="155"/>
      <c r="FN64" s="5"/>
      <c r="FO64" s="5"/>
      <c r="FP64" s="15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249"/>
    </row>
    <row r="65" spans="1:183" ht="21" customHeight="1">
      <c r="A65" s="173" t="s">
        <v>1490</v>
      </c>
      <c r="B65" s="236"/>
      <c r="C65" s="52" t="s">
        <v>1600</v>
      </c>
      <c r="D65" s="50" t="s">
        <v>1378</v>
      </c>
      <c r="E65" s="38">
        <v>15000</v>
      </c>
      <c r="F65" s="28"/>
      <c r="G65" s="28"/>
      <c r="H65" s="269">
        <f t="shared" si="10"/>
        <v>0</v>
      </c>
      <c r="I65" s="93">
        <f t="shared" si="11"/>
        <v>0</v>
      </c>
      <c r="J65" s="49">
        <f t="shared" si="12"/>
        <v>0</v>
      </c>
      <c r="K65" s="263">
        <f t="shared" si="13"/>
        <v>0</v>
      </c>
      <c r="L65" s="147">
        <f t="shared" si="14"/>
        <v>2</v>
      </c>
      <c r="M65" s="136">
        <f t="shared" si="15"/>
        <v>2.6</v>
      </c>
      <c r="N65" s="188">
        <f t="shared" si="18"/>
        <v>2</v>
      </c>
      <c r="O65" s="142">
        <f t="shared" si="16"/>
        <v>30000</v>
      </c>
      <c r="P65" s="49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155"/>
      <c r="BS65" s="5"/>
      <c r="BT65" s="5"/>
      <c r="BU65" s="5"/>
      <c r="BV65" s="5">
        <v>2</v>
      </c>
      <c r="BW65" s="5"/>
      <c r="BX65" s="155"/>
      <c r="BY65" s="5"/>
      <c r="BZ65" s="5"/>
      <c r="CA65" s="155"/>
      <c r="CB65" s="5"/>
      <c r="CC65" s="5"/>
      <c r="CD65" s="15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155"/>
      <c r="CQ65" s="5"/>
      <c r="CR65" s="5"/>
      <c r="CS65" s="5"/>
      <c r="CT65" s="5"/>
      <c r="CU65" s="5"/>
      <c r="CV65" s="15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155"/>
      <c r="DI65" s="5"/>
      <c r="DJ65" s="5"/>
      <c r="DK65" s="155"/>
      <c r="DL65" s="5"/>
      <c r="DM65" s="5"/>
      <c r="DN65" s="15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155"/>
      <c r="DZ65" s="5"/>
      <c r="EA65" s="5"/>
      <c r="EB65" s="5"/>
      <c r="EC65" s="155"/>
      <c r="ED65" s="5"/>
      <c r="EE65" s="5"/>
      <c r="EF65" s="160"/>
      <c r="EG65" s="5"/>
      <c r="EH65" s="5"/>
      <c r="EI65" s="5"/>
      <c r="EJ65" s="5"/>
      <c r="EK65" s="5"/>
      <c r="EL65" s="150"/>
      <c r="EM65" s="5"/>
      <c r="EN65" s="5"/>
      <c r="EO65" s="5"/>
      <c r="EP65" s="5"/>
      <c r="EQ65" s="5"/>
      <c r="ER65" s="155"/>
      <c r="ES65" s="5"/>
      <c r="ET65" s="5"/>
      <c r="EU65" s="5"/>
      <c r="EV65" s="5"/>
      <c r="EW65" s="5"/>
      <c r="EX65" s="5"/>
      <c r="EY65" s="5"/>
      <c r="EZ65" s="5"/>
      <c r="FA65" s="155"/>
      <c r="FB65" s="5"/>
      <c r="FC65" s="5"/>
      <c r="FD65" s="155"/>
      <c r="FE65" s="5"/>
      <c r="FF65" s="5"/>
      <c r="FG65" s="155"/>
      <c r="FH65" s="5"/>
      <c r="FI65" s="5"/>
      <c r="FJ65" s="155"/>
      <c r="FK65" s="5"/>
      <c r="FL65" s="5"/>
      <c r="FM65" s="155"/>
      <c r="FN65" s="5"/>
      <c r="FO65" s="5"/>
      <c r="FP65" s="15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249"/>
    </row>
    <row r="66" spans="1:183" ht="21" customHeight="1">
      <c r="A66" s="173" t="s">
        <v>1491</v>
      </c>
      <c r="B66" s="236"/>
      <c r="C66" s="52" t="s">
        <v>1603</v>
      </c>
      <c r="D66" s="50"/>
      <c r="E66" s="38">
        <v>20000</v>
      </c>
      <c r="F66" s="28"/>
      <c r="G66" s="28"/>
      <c r="H66" s="269">
        <f t="shared" si="10"/>
        <v>0</v>
      </c>
      <c r="I66" s="93">
        <f t="shared" si="11"/>
        <v>0</v>
      </c>
      <c r="J66" s="49">
        <f t="shared" si="12"/>
        <v>0</v>
      </c>
      <c r="K66" s="263">
        <f t="shared" si="13"/>
        <v>0</v>
      </c>
      <c r="L66" s="147">
        <f t="shared" si="14"/>
        <v>3</v>
      </c>
      <c r="M66" s="136">
        <f t="shared" si="15"/>
        <v>3.9000000000000004</v>
      </c>
      <c r="N66" s="188">
        <f t="shared" si="18"/>
        <v>3</v>
      </c>
      <c r="O66" s="142">
        <f t="shared" si="16"/>
        <v>60000</v>
      </c>
      <c r="P66" s="49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155"/>
      <c r="BS66" s="5"/>
      <c r="BT66" s="5"/>
      <c r="BU66" s="5"/>
      <c r="BV66" s="5"/>
      <c r="BW66" s="5"/>
      <c r="BX66" s="155"/>
      <c r="BY66" s="5"/>
      <c r="BZ66" s="5"/>
      <c r="CA66" s="155"/>
      <c r="CB66" s="5"/>
      <c r="CC66" s="5"/>
      <c r="CD66" s="15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155"/>
      <c r="CQ66" s="5"/>
      <c r="CR66" s="5"/>
      <c r="CS66" s="5"/>
      <c r="CT66" s="5"/>
      <c r="CU66" s="5"/>
      <c r="CV66" s="15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155"/>
      <c r="DI66" s="5">
        <v>2</v>
      </c>
      <c r="DJ66" s="5"/>
      <c r="DK66" s="155"/>
      <c r="DL66" s="5"/>
      <c r="DM66" s="5"/>
      <c r="DN66" s="15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155"/>
      <c r="DZ66" s="5"/>
      <c r="EA66" s="5"/>
      <c r="EB66" s="5"/>
      <c r="EC66" s="155"/>
      <c r="ED66" s="5">
        <v>1</v>
      </c>
      <c r="EE66" s="5"/>
      <c r="EF66" s="160"/>
      <c r="EG66" s="5"/>
      <c r="EH66" s="5"/>
      <c r="EI66" s="5"/>
      <c r="EJ66" s="5"/>
      <c r="EK66" s="5"/>
      <c r="EL66" s="150"/>
      <c r="EM66" s="5"/>
      <c r="EN66" s="5"/>
      <c r="EO66" s="5"/>
      <c r="EP66" s="5"/>
      <c r="EQ66" s="5"/>
      <c r="ER66" s="155"/>
      <c r="ES66" s="5"/>
      <c r="ET66" s="5"/>
      <c r="EU66" s="5"/>
      <c r="EV66" s="5"/>
      <c r="EW66" s="5"/>
      <c r="EX66" s="5"/>
      <c r="EY66" s="5"/>
      <c r="EZ66" s="5"/>
      <c r="FA66" s="155"/>
      <c r="FB66" s="5"/>
      <c r="FC66" s="5"/>
      <c r="FD66" s="155"/>
      <c r="FE66" s="5"/>
      <c r="FF66" s="5"/>
      <c r="FG66" s="155"/>
      <c r="FH66" s="5"/>
      <c r="FI66" s="5"/>
      <c r="FJ66" s="155"/>
      <c r="FK66" s="5"/>
      <c r="FL66" s="5"/>
      <c r="FM66" s="155"/>
      <c r="FN66" s="5"/>
      <c r="FO66" s="5"/>
      <c r="FP66" s="15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249"/>
    </row>
    <row r="67" spans="1:183" ht="21" customHeight="1">
      <c r="A67" s="173" t="s">
        <v>1622</v>
      </c>
      <c r="B67" s="94" t="s">
        <v>614</v>
      </c>
      <c r="C67" s="97" t="s">
        <v>615</v>
      </c>
      <c r="D67" s="50" t="s">
        <v>73</v>
      </c>
      <c r="E67" s="27">
        <v>45000</v>
      </c>
      <c r="F67" s="28"/>
      <c r="G67" s="28"/>
      <c r="H67" s="269">
        <f t="shared" si="10"/>
        <v>0</v>
      </c>
      <c r="I67" s="93">
        <f t="shared" si="11"/>
        <v>0</v>
      </c>
      <c r="J67" s="49">
        <f t="shared" si="12"/>
        <v>0</v>
      </c>
      <c r="K67" s="263">
        <f t="shared" si="13"/>
        <v>0</v>
      </c>
      <c r="L67" s="147">
        <f t="shared" si="14"/>
        <v>0</v>
      </c>
      <c r="M67" s="136">
        <f t="shared" si="15"/>
        <v>0</v>
      </c>
      <c r="N67" s="188">
        <f t="shared" si="18"/>
        <v>0</v>
      </c>
      <c r="O67" s="142">
        <f t="shared" si="16"/>
        <v>0</v>
      </c>
      <c r="P67" s="49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155"/>
      <c r="BS67" s="5"/>
      <c r="BT67" s="5"/>
      <c r="BU67" s="5"/>
      <c r="BV67" s="5"/>
      <c r="BW67" s="5"/>
      <c r="BX67" s="155"/>
      <c r="BY67" s="5"/>
      <c r="BZ67" s="5"/>
      <c r="CA67" s="155"/>
      <c r="CB67" s="5"/>
      <c r="CC67" s="5"/>
      <c r="CD67" s="15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155"/>
      <c r="CQ67" s="5"/>
      <c r="CR67" s="5"/>
      <c r="CS67" s="5"/>
      <c r="CT67" s="5"/>
      <c r="CU67" s="5"/>
      <c r="CV67" s="15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155"/>
      <c r="DI67" s="5"/>
      <c r="DJ67" s="5"/>
      <c r="DK67" s="155"/>
      <c r="DL67" s="5"/>
      <c r="DM67" s="5"/>
      <c r="DN67" s="15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155"/>
      <c r="DZ67" s="5"/>
      <c r="EA67" s="5"/>
      <c r="EB67" s="5"/>
      <c r="EC67" s="155"/>
      <c r="ED67" s="5"/>
      <c r="EE67" s="5"/>
      <c r="EF67" s="160"/>
      <c r="EG67" s="5"/>
      <c r="EH67" s="5"/>
      <c r="EI67" s="5"/>
      <c r="EJ67" s="5"/>
      <c r="EK67" s="5"/>
      <c r="EL67" s="150"/>
      <c r="EM67" s="5"/>
      <c r="EN67" s="5"/>
      <c r="EO67" s="5"/>
      <c r="EP67" s="5"/>
      <c r="EQ67" s="5"/>
      <c r="ER67" s="155"/>
      <c r="ES67" s="5"/>
      <c r="ET67" s="5"/>
      <c r="EU67" s="5"/>
      <c r="EV67" s="5"/>
      <c r="EW67" s="5"/>
      <c r="EX67" s="5"/>
      <c r="EY67" s="5"/>
      <c r="EZ67" s="5"/>
      <c r="FA67" s="155"/>
      <c r="FB67" s="5"/>
      <c r="FC67" s="5"/>
      <c r="FD67" s="155"/>
      <c r="FE67" s="5"/>
      <c r="FF67" s="5"/>
      <c r="FG67" s="155"/>
      <c r="FH67" s="5"/>
      <c r="FI67" s="5"/>
      <c r="FJ67" s="155"/>
      <c r="FK67" s="5"/>
      <c r="FL67" s="5"/>
      <c r="FM67" s="155"/>
      <c r="FN67" s="5"/>
      <c r="FO67" s="5"/>
      <c r="FP67" s="15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249"/>
    </row>
    <row r="68" spans="1:183" ht="21" customHeight="1">
      <c r="A68" s="173" t="s">
        <v>1623</v>
      </c>
      <c r="B68" s="94" t="s">
        <v>616</v>
      </c>
      <c r="C68" s="97" t="s">
        <v>617</v>
      </c>
      <c r="D68" s="50" t="s">
        <v>78</v>
      </c>
      <c r="E68" s="27">
        <v>5368</v>
      </c>
      <c r="F68" s="28">
        <v>51</v>
      </c>
      <c r="G68" s="28"/>
      <c r="H68" s="269">
        <f t="shared" si="10"/>
        <v>51</v>
      </c>
      <c r="I68" s="93">
        <f t="shared" si="11"/>
        <v>0</v>
      </c>
      <c r="J68" s="49">
        <f t="shared" si="12"/>
        <v>0</v>
      </c>
      <c r="K68" s="263">
        <f t="shared" si="13"/>
        <v>0</v>
      </c>
      <c r="L68" s="147">
        <f t="shared" si="14"/>
        <v>0</v>
      </c>
      <c r="M68" s="136">
        <f t="shared" si="15"/>
        <v>0</v>
      </c>
      <c r="N68" s="188"/>
      <c r="O68" s="142">
        <f t="shared" si="16"/>
        <v>0</v>
      </c>
      <c r="P68" s="49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155"/>
      <c r="BS68" s="5"/>
      <c r="BT68" s="5"/>
      <c r="BU68" s="5"/>
      <c r="BV68" s="5"/>
      <c r="BW68" s="5"/>
      <c r="BX68" s="155"/>
      <c r="BY68" s="5"/>
      <c r="BZ68" s="5"/>
      <c r="CA68" s="155"/>
      <c r="CB68" s="5"/>
      <c r="CC68" s="5"/>
      <c r="CD68" s="15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155"/>
      <c r="CQ68" s="5"/>
      <c r="CR68" s="5"/>
      <c r="CS68" s="5"/>
      <c r="CT68" s="5"/>
      <c r="CU68" s="5"/>
      <c r="CV68" s="15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155"/>
      <c r="DI68" s="5"/>
      <c r="DJ68" s="5"/>
      <c r="DK68" s="155"/>
      <c r="DL68" s="5"/>
      <c r="DM68" s="5"/>
      <c r="DN68" s="15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155"/>
      <c r="DZ68" s="5"/>
      <c r="EA68" s="5"/>
      <c r="EB68" s="5"/>
      <c r="EC68" s="155"/>
      <c r="ED68" s="5"/>
      <c r="EE68" s="5"/>
      <c r="EF68" s="160"/>
      <c r="EG68" s="5"/>
      <c r="EH68" s="5"/>
      <c r="EI68" s="5"/>
      <c r="EJ68" s="5"/>
      <c r="EK68" s="5"/>
      <c r="EL68" s="150"/>
      <c r="EM68" s="5"/>
      <c r="EN68" s="5"/>
      <c r="EO68" s="5"/>
      <c r="EP68" s="5"/>
      <c r="EQ68" s="5"/>
      <c r="ER68" s="155"/>
      <c r="ES68" s="5"/>
      <c r="ET68" s="5"/>
      <c r="EU68" s="5"/>
      <c r="EV68" s="5"/>
      <c r="EW68" s="5"/>
      <c r="EX68" s="5"/>
      <c r="EY68" s="5"/>
      <c r="EZ68" s="5"/>
      <c r="FA68" s="155"/>
      <c r="FB68" s="5"/>
      <c r="FC68" s="5"/>
      <c r="FD68" s="155"/>
      <c r="FE68" s="5"/>
      <c r="FF68" s="5"/>
      <c r="FG68" s="155"/>
      <c r="FH68" s="5"/>
      <c r="FI68" s="5"/>
      <c r="FJ68" s="155"/>
      <c r="FK68" s="5"/>
      <c r="FL68" s="5"/>
      <c r="FM68" s="155"/>
      <c r="FN68" s="5"/>
      <c r="FO68" s="5"/>
      <c r="FP68" s="15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249"/>
    </row>
    <row r="69" spans="1:183" ht="21" customHeight="1">
      <c r="A69" s="173" t="s">
        <v>1624</v>
      </c>
      <c r="B69" s="210" t="s">
        <v>618</v>
      </c>
      <c r="C69" s="100" t="s">
        <v>619</v>
      </c>
      <c r="D69" s="50" t="s">
        <v>78</v>
      </c>
      <c r="E69" s="27">
        <v>481.5</v>
      </c>
      <c r="F69" s="28"/>
      <c r="G69" s="28"/>
      <c r="H69" s="269">
        <f t="shared" si="10"/>
        <v>0</v>
      </c>
      <c r="I69" s="93">
        <f t="shared" si="11"/>
        <v>0</v>
      </c>
      <c r="J69" s="49">
        <f t="shared" si="12"/>
        <v>35</v>
      </c>
      <c r="K69" s="263">
        <f t="shared" si="13"/>
        <v>35</v>
      </c>
      <c r="L69" s="147">
        <f t="shared" si="14"/>
        <v>150</v>
      </c>
      <c r="M69" s="136">
        <f t="shared" si="15"/>
        <v>195</v>
      </c>
      <c r="N69" s="188">
        <f aca="true" t="shared" si="19" ref="N69:N74">L69-K69-H69</f>
        <v>115</v>
      </c>
      <c r="O69" s="142">
        <f t="shared" si="16"/>
        <v>55372.5</v>
      </c>
      <c r="P69" s="4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155"/>
      <c r="BS69" s="5"/>
      <c r="BT69" s="5"/>
      <c r="BU69" s="5"/>
      <c r="BV69" s="5"/>
      <c r="BW69" s="5"/>
      <c r="BX69" s="155"/>
      <c r="BY69" s="5"/>
      <c r="BZ69" s="5"/>
      <c r="CA69" s="155"/>
      <c r="CB69" s="5"/>
      <c r="CC69" s="5"/>
      <c r="CD69" s="15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155"/>
      <c r="CQ69" s="5"/>
      <c r="CR69" s="5"/>
      <c r="CS69" s="5"/>
      <c r="CT69" s="5"/>
      <c r="CU69" s="5"/>
      <c r="CV69" s="15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155"/>
      <c r="DI69" s="5"/>
      <c r="DJ69" s="5"/>
      <c r="DK69" s="155"/>
      <c r="DL69" s="5"/>
      <c r="DM69" s="5"/>
      <c r="DN69" s="15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155"/>
      <c r="DZ69" s="5"/>
      <c r="EA69" s="5"/>
      <c r="EB69" s="5"/>
      <c r="EC69" s="155"/>
      <c r="ED69" s="5"/>
      <c r="EE69" s="5"/>
      <c r="EF69" s="160"/>
      <c r="EG69" s="5"/>
      <c r="EH69" s="5"/>
      <c r="EI69" s="5"/>
      <c r="EJ69" s="5"/>
      <c r="EK69" s="5"/>
      <c r="EL69" s="150"/>
      <c r="EM69" s="5"/>
      <c r="EN69" s="5"/>
      <c r="EO69" s="5"/>
      <c r="EP69" s="5"/>
      <c r="EQ69" s="5"/>
      <c r="ER69" s="155"/>
      <c r="ES69" s="5"/>
      <c r="ET69" s="5"/>
      <c r="EU69" s="5"/>
      <c r="EV69" s="5"/>
      <c r="EW69" s="5"/>
      <c r="EX69" s="5"/>
      <c r="EY69" s="5"/>
      <c r="EZ69" s="5"/>
      <c r="FA69" s="155">
        <v>35</v>
      </c>
      <c r="FB69" s="5">
        <v>20</v>
      </c>
      <c r="FC69" s="5"/>
      <c r="FD69" s="155"/>
      <c r="FE69" s="5">
        <v>80</v>
      </c>
      <c r="FF69" s="5"/>
      <c r="FG69" s="155"/>
      <c r="FH69" s="5"/>
      <c r="FI69" s="5"/>
      <c r="FJ69" s="155"/>
      <c r="FK69" s="5"/>
      <c r="FL69" s="5"/>
      <c r="FM69" s="155"/>
      <c r="FN69" s="5">
        <v>50</v>
      </c>
      <c r="FO69" s="5"/>
      <c r="FP69" s="15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249"/>
    </row>
    <row r="70" spans="1:183" ht="21" customHeight="1">
      <c r="A70" s="173" t="s">
        <v>1625</v>
      </c>
      <c r="B70" s="94"/>
      <c r="C70" s="100" t="s">
        <v>1601</v>
      </c>
      <c r="D70" s="50" t="s">
        <v>1378</v>
      </c>
      <c r="E70" s="27"/>
      <c r="F70" s="28"/>
      <c r="G70" s="28"/>
      <c r="H70" s="269">
        <f t="shared" si="10"/>
        <v>0</v>
      </c>
      <c r="I70" s="93">
        <f t="shared" si="11"/>
        <v>0</v>
      </c>
      <c r="J70" s="49">
        <f t="shared" si="12"/>
        <v>0</v>
      </c>
      <c r="K70" s="263">
        <f t="shared" si="13"/>
        <v>0</v>
      </c>
      <c r="L70" s="147">
        <f t="shared" si="14"/>
        <v>3</v>
      </c>
      <c r="M70" s="136">
        <f t="shared" si="15"/>
        <v>3.9000000000000004</v>
      </c>
      <c r="N70" s="188">
        <f t="shared" si="19"/>
        <v>3</v>
      </c>
      <c r="O70" s="142">
        <f t="shared" si="16"/>
        <v>0</v>
      </c>
      <c r="P70" s="49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155"/>
      <c r="BS70" s="5"/>
      <c r="BT70" s="5"/>
      <c r="BU70" s="5"/>
      <c r="BV70" s="5">
        <v>3</v>
      </c>
      <c r="BW70" s="5"/>
      <c r="BX70" s="155"/>
      <c r="BY70" s="5"/>
      <c r="BZ70" s="5"/>
      <c r="CA70" s="155"/>
      <c r="CB70" s="5"/>
      <c r="CC70" s="5"/>
      <c r="CD70" s="15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155"/>
      <c r="CQ70" s="5"/>
      <c r="CR70" s="5"/>
      <c r="CS70" s="5"/>
      <c r="CT70" s="5"/>
      <c r="CU70" s="5"/>
      <c r="CV70" s="15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155"/>
      <c r="DI70" s="5"/>
      <c r="DJ70" s="5"/>
      <c r="DK70" s="155"/>
      <c r="DL70" s="5"/>
      <c r="DM70" s="5"/>
      <c r="DN70" s="15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155"/>
      <c r="DZ70" s="5"/>
      <c r="EA70" s="5"/>
      <c r="EB70" s="5"/>
      <c r="EC70" s="155"/>
      <c r="ED70" s="5"/>
      <c r="EE70" s="5"/>
      <c r="EF70" s="160"/>
      <c r="EG70" s="5"/>
      <c r="EH70" s="5"/>
      <c r="EI70" s="5"/>
      <c r="EJ70" s="5"/>
      <c r="EK70" s="5"/>
      <c r="EL70" s="150"/>
      <c r="EM70" s="5"/>
      <c r="EN70" s="5"/>
      <c r="EO70" s="5"/>
      <c r="EP70" s="5"/>
      <c r="EQ70" s="5"/>
      <c r="ER70" s="155"/>
      <c r="ES70" s="5"/>
      <c r="ET70" s="5"/>
      <c r="EU70" s="5"/>
      <c r="EV70" s="5"/>
      <c r="EW70" s="5"/>
      <c r="EX70" s="5"/>
      <c r="EY70" s="5"/>
      <c r="EZ70" s="5"/>
      <c r="FA70" s="155"/>
      <c r="FB70" s="5"/>
      <c r="FC70" s="5"/>
      <c r="FD70" s="155"/>
      <c r="FE70" s="5"/>
      <c r="FF70" s="5"/>
      <c r="FG70" s="155"/>
      <c r="FH70" s="5"/>
      <c r="FI70" s="5"/>
      <c r="FJ70" s="155"/>
      <c r="FK70" s="5"/>
      <c r="FL70" s="5"/>
      <c r="FM70" s="155"/>
      <c r="FN70" s="5"/>
      <c r="FO70" s="5"/>
      <c r="FP70" s="15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249"/>
    </row>
    <row r="71" spans="1:183" ht="21.75" customHeight="1">
      <c r="A71" s="173" t="s">
        <v>1626</v>
      </c>
      <c r="B71" s="94"/>
      <c r="C71" s="100" t="s">
        <v>1610</v>
      </c>
      <c r="D71" s="50" t="s">
        <v>548</v>
      </c>
      <c r="E71" s="27">
        <v>428</v>
      </c>
      <c r="F71" s="28"/>
      <c r="G71" s="28"/>
      <c r="H71" s="269">
        <f t="shared" si="10"/>
        <v>0</v>
      </c>
      <c r="I71" s="93">
        <f t="shared" si="11"/>
        <v>0</v>
      </c>
      <c r="J71" s="49">
        <f t="shared" si="12"/>
        <v>0</v>
      </c>
      <c r="K71" s="263">
        <f t="shared" si="13"/>
        <v>0</v>
      </c>
      <c r="L71" s="147">
        <f t="shared" si="14"/>
        <v>2</v>
      </c>
      <c r="M71" s="136">
        <f t="shared" si="15"/>
        <v>2.6</v>
      </c>
      <c r="N71" s="188">
        <f t="shared" si="19"/>
        <v>2</v>
      </c>
      <c r="O71" s="142">
        <f t="shared" si="16"/>
        <v>856</v>
      </c>
      <c r="P71" s="49"/>
      <c r="Q71" s="5">
        <v>2</v>
      </c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155"/>
      <c r="BS71" s="5"/>
      <c r="BT71" s="5"/>
      <c r="BU71" s="5"/>
      <c r="BV71" s="5"/>
      <c r="BW71" s="5"/>
      <c r="BX71" s="155"/>
      <c r="BY71" s="5"/>
      <c r="BZ71" s="5"/>
      <c r="CA71" s="155"/>
      <c r="CB71" s="5"/>
      <c r="CC71" s="5"/>
      <c r="CD71" s="15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155"/>
      <c r="CQ71" s="5"/>
      <c r="CR71" s="5"/>
      <c r="CS71" s="5"/>
      <c r="CT71" s="5"/>
      <c r="CU71" s="5"/>
      <c r="CV71" s="15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155"/>
      <c r="DI71" s="5"/>
      <c r="DJ71" s="5"/>
      <c r="DK71" s="155"/>
      <c r="DL71" s="5"/>
      <c r="DM71" s="5"/>
      <c r="DN71" s="15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155"/>
      <c r="DZ71" s="5"/>
      <c r="EA71" s="5"/>
      <c r="EB71" s="5"/>
      <c r="EC71" s="155"/>
      <c r="ED71" s="5"/>
      <c r="EE71" s="5"/>
      <c r="EF71" s="160"/>
      <c r="EG71" s="5"/>
      <c r="EH71" s="5"/>
      <c r="EI71" s="5"/>
      <c r="EJ71" s="5"/>
      <c r="EK71" s="5"/>
      <c r="EL71" s="150"/>
      <c r="EM71" s="5"/>
      <c r="EN71" s="5"/>
      <c r="EO71" s="5"/>
      <c r="EP71" s="5"/>
      <c r="EQ71" s="5"/>
      <c r="ER71" s="155"/>
      <c r="ES71" s="5"/>
      <c r="ET71" s="5"/>
      <c r="EU71" s="5"/>
      <c r="EV71" s="5"/>
      <c r="EW71" s="5"/>
      <c r="EX71" s="5"/>
      <c r="EY71" s="5"/>
      <c r="EZ71" s="5"/>
      <c r="FA71" s="155"/>
      <c r="FB71" s="5"/>
      <c r="FC71" s="5"/>
      <c r="FD71" s="155"/>
      <c r="FE71" s="5"/>
      <c r="FF71" s="5"/>
      <c r="FG71" s="155"/>
      <c r="FH71" s="5"/>
      <c r="FI71" s="5"/>
      <c r="FJ71" s="155"/>
      <c r="FK71" s="5"/>
      <c r="FL71" s="5"/>
      <c r="FM71" s="155"/>
      <c r="FN71" s="5"/>
      <c r="FO71" s="5"/>
      <c r="FP71" s="15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249"/>
    </row>
    <row r="72" spans="1:183" ht="21" customHeight="1">
      <c r="A72" s="173" t="s">
        <v>1627</v>
      </c>
      <c r="B72" s="210" t="s">
        <v>620</v>
      </c>
      <c r="C72" s="95" t="s">
        <v>621</v>
      </c>
      <c r="D72" s="50" t="s">
        <v>98</v>
      </c>
      <c r="E72" s="27">
        <v>2996</v>
      </c>
      <c r="F72" s="28"/>
      <c r="G72" s="28"/>
      <c r="H72" s="269">
        <f t="shared" si="10"/>
        <v>0</v>
      </c>
      <c r="I72" s="93">
        <f t="shared" si="11"/>
        <v>0</v>
      </c>
      <c r="J72" s="49">
        <f t="shared" si="12"/>
        <v>0</v>
      </c>
      <c r="K72" s="263">
        <f t="shared" si="13"/>
        <v>0</v>
      </c>
      <c r="L72" s="147">
        <f t="shared" si="14"/>
        <v>10</v>
      </c>
      <c r="M72" s="136">
        <f t="shared" si="15"/>
        <v>13</v>
      </c>
      <c r="N72" s="188">
        <f t="shared" si="19"/>
        <v>10</v>
      </c>
      <c r="O72" s="142">
        <f t="shared" si="16"/>
        <v>29960</v>
      </c>
      <c r="P72" s="49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>
        <v>10</v>
      </c>
      <c r="BQ72" s="5"/>
      <c r="BR72" s="155"/>
      <c r="BS72" s="5"/>
      <c r="BT72" s="5"/>
      <c r="BU72" s="5"/>
      <c r="BV72" s="5"/>
      <c r="BW72" s="5"/>
      <c r="BX72" s="155"/>
      <c r="BY72" s="5"/>
      <c r="BZ72" s="5"/>
      <c r="CA72" s="155"/>
      <c r="CB72" s="5"/>
      <c r="CC72" s="5"/>
      <c r="CD72" s="15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155"/>
      <c r="CQ72" s="5"/>
      <c r="CR72" s="5"/>
      <c r="CS72" s="5"/>
      <c r="CT72" s="5"/>
      <c r="CU72" s="5"/>
      <c r="CV72" s="15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155"/>
      <c r="DI72" s="5"/>
      <c r="DJ72" s="5"/>
      <c r="DK72" s="155"/>
      <c r="DL72" s="5"/>
      <c r="DM72" s="5"/>
      <c r="DN72" s="15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155"/>
      <c r="DZ72" s="5"/>
      <c r="EA72" s="5"/>
      <c r="EB72" s="5"/>
      <c r="EC72" s="155"/>
      <c r="ED72" s="5"/>
      <c r="EE72" s="5"/>
      <c r="EF72" s="160"/>
      <c r="EG72" s="5"/>
      <c r="EH72" s="5"/>
      <c r="EI72" s="5"/>
      <c r="EJ72" s="5"/>
      <c r="EK72" s="5"/>
      <c r="EL72" s="150"/>
      <c r="EM72" s="5"/>
      <c r="EN72" s="5"/>
      <c r="EO72" s="5"/>
      <c r="EP72" s="5"/>
      <c r="EQ72" s="5"/>
      <c r="ER72" s="155"/>
      <c r="ES72" s="5"/>
      <c r="ET72" s="5"/>
      <c r="EU72" s="5"/>
      <c r="EV72" s="5"/>
      <c r="EW72" s="5"/>
      <c r="EX72" s="5"/>
      <c r="EY72" s="5"/>
      <c r="EZ72" s="5"/>
      <c r="FA72" s="155"/>
      <c r="FB72" s="5"/>
      <c r="FC72" s="5"/>
      <c r="FD72" s="155"/>
      <c r="FE72" s="5"/>
      <c r="FF72" s="5"/>
      <c r="FG72" s="155"/>
      <c r="FH72" s="5"/>
      <c r="FI72" s="5"/>
      <c r="FJ72" s="155"/>
      <c r="FK72" s="5"/>
      <c r="FL72" s="5"/>
      <c r="FM72" s="155"/>
      <c r="FN72" s="5"/>
      <c r="FO72" s="5"/>
      <c r="FP72" s="15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249"/>
    </row>
    <row r="73" spans="1:183" ht="21" customHeight="1">
      <c r="A73" s="173" t="s">
        <v>1628</v>
      </c>
      <c r="B73" s="94"/>
      <c r="C73" s="95" t="s">
        <v>1571</v>
      </c>
      <c r="D73" s="50" t="s">
        <v>83</v>
      </c>
      <c r="E73" s="27">
        <v>7062</v>
      </c>
      <c r="F73" s="28"/>
      <c r="G73" s="28"/>
      <c r="H73" s="269">
        <f t="shared" si="10"/>
        <v>0</v>
      </c>
      <c r="I73" s="93">
        <f t="shared" si="11"/>
        <v>0</v>
      </c>
      <c r="J73" s="49">
        <f t="shared" si="12"/>
        <v>0</v>
      </c>
      <c r="K73" s="263">
        <f t="shared" si="13"/>
        <v>0</v>
      </c>
      <c r="L73" s="147">
        <f t="shared" si="14"/>
        <v>1</v>
      </c>
      <c r="M73" s="136">
        <f t="shared" si="15"/>
        <v>1.3</v>
      </c>
      <c r="N73" s="188">
        <f t="shared" si="19"/>
        <v>1</v>
      </c>
      <c r="O73" s="142">
        <f t="shared" si="16"/>
        <v>7062</v>
      </c>
      <c r="P73" s="49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>
        <v>1</v>
      </c>
      <c r="BN73" s="5"/>
      <c r="BO73" s="5"/>
      <c r="BP73" s="5"/>
      <c r="BQ73" s="5"/>
      <c r="BR73" s="155"/>
      <c r="BS73" s="5"/>
      <c r="BT73" s="5"/>
      <c r="BU73" s="5"/>
      <c r="BV73" s="5"/>
      <c r="BW73" s="5"/>
      <c r="BX73" s="155"/>
      <c r="BY73" s="5"/>
      <c r="BZ73" s="5"/>
      <c r="CA73" s="155"/>
      <c r="CB73" s="5"/>
      <c r="CC73" s="5"/>
      <c r="CD73" s="15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155"/>
      <c r="CQ73" s="5"/>
      <c r="CR73" s="5"/>
      <c r="CS73" s="5"/>
      <c r="CT73" s="5"/>
      <c r="CU73" s="5"/>
      <c r="CV73" s="15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155"/>
      <c r="DI73" s="5"/>
      <c r="DJ73" s="5"/>
      <c r="DK73" s="155"/>
      <c r="DL73" s="5"/>
      <c r="DM73" s="5"/>
      <c r="DN73" s="15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155"/>
      <c r="DZ73" s="5"/>
      <c r="EA73" s="5"/>
      <c r="EB73" s="5"/>
      <c r="EC73" s="155"/>
      <c r="ED73" s="5"/>
      <c r="EE73" s="5"/>
      <c r="EF73" s="160"/>
      <c r="EG73" s="5"/>
      <c r="EH73" s="5"/>
      <c r="EI73" s="5"/>
      <c r="EJ73" s="5"/>
      <c r="EK73" s="5"/>
      <c r="EL73" s="150"/>
      <c r="EM73" s="5"/>
      <c r="EN73" s="5"/>
      <c r="EO73" s="5"/>
      <c r="EP73" s="5"/>
      <c r="EQ73" s="5"/>
      <c r="ER73" s="155"/>
      <c r="ES73" s="5"/>
      <c r="ET73" s="5"/>
      <c r="EU73" s="5"/>
      <c r="EV73" s="5"/>
      <c r="EW73" s="5"/>
      <c r="EX73" s="5"/>
      <c r="EY73" s="5"/>
      <c r="EZ73" s="5"/>
      <c r="FA73" s="155"/>
      <c r="FB73" s="5"/>
      <c r="FC73" s="5"/>
      <c r="FD73" s="155"/>
      <c r="FE73" s="5"/>
      <c r="FF73" s="5"/>
      <c r="FG73" s="155"/>
      <c r="FH73" s="5"/>
      <c r="FI73" s="5"/>
      <c r="FJ73" s="155"/>
      <c r="FK73" s="5"/>
      <c r="FL73" s="5"/>
      <c r="FM73" s="155"/>
      <c r="FN73" s="5"/>
      <c r="FO73" s="5"/>
      <c r="FP73" s="15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249"/>
    </row>
    <row r="74" spans="1:183" s="3" customFormat="1" ht="21" customHeight="1">
      <c r="A74" s="173" t="s">
        <v>1629</v>
      </c>
      <c r="B74" s="94"/>
      <c r="C74" s="95" t="s">
        <v>622</v>
      </c>
      <c r="D74" s="50" t="s">
        <v>78</v>
      </c>
      <c r="E74" s="27">
        <v>50</v>
      </c>
      <c r="F74" s="28"/>
      <c r="G74" s="28"/>
      <c r="H74" s="269">
        <f aca="true" t="shared" si="20" ref="H74:H106">F74+G74</f>
        <v>0</v>
      </c>
      <c r="I74" s="93">
        <f aca="true" t="shared" si="21" ref="I74:I106">P74+R74+U74+X74+AD74+AA74+AG74+AJ74+AM74+AP74+AS74+AV74+AY74+BB74+BE74+BH74+BK74+BN74+BQ74+BT74+BW74+BZ74+CC74+CF74+CI74+CL74+CO74+CR74+CU74+CX74+DA74+DD74+DG74+DJ74+DM74+DP74+DS74+DV74+DY74+EB74+EE74+EH74+EK74+EN74+EQ74+ET74+EW74+EZ74+FC74+FF74+FI74+FL74+FO74+FR74+FU74+FX74</f>
        <v>0</v>
      </c>
      <c r="J74" s="49">
        <f aca="true" t="shared" si="22" ref="J74:J106">S74+V74+Y74+AB74+AE74+AH74+AK74+AN74+AQ74+AT74+AW74+AZ74+BC74+BF74+BI74+BL74+BO74+BR74+BX74+CA74+CD74+CG74+CJ74+CP74+CS74+CV74+CY74+DB74+DH74+CM74+DE74+FY74+DK74+DN74+DQ74+DT74+DW74+DZ74+EC74+EF74+EI74+EL74+EO74+ER74+EU74+EX74+FA74+FD74+FG74+FJ74+FM74+FP74+FS74+FV74</f>
        <v>0</v>
      </c>
      <c r="K74" s="263">
        <f aca="true" t="shared" si="23" ref="K74:K106">I74+J74</f>
        <v>0</v>
      </c>
      <c r="L74" s="147">
        <f aca="true" t="shared" si="24" ref="L74:L106">T74+W74+Z74+AC74+AF74+AI74+AL74+AO74+AR74+AU74+AX74+BA74+BD74+BG74+BJ74+BM74+BP74+BS74+BY74+CB74+CE74+CH74+CK74+CQ74+CT74+CW74+CZ74+DC74+DI74+DL74+DO74+DR74+DU74+DX74+EA74+ED74+EG74+EJ74+EM74+EP74+ES74+EV74+EY74+FB74+FE74+FH74+FK74+FN74+FQ74+FT74+FW74+FZ74+Q74+BV74+CN74+DF74</f>
        <v>9</v>
      </c>
      <c r="M74" s="136">
        <f aca="true" t="shared" si="25" ref="M74:M106">+L74*1.3</f>
        <v>11.700000000000001</v>
      </c>
      <c r="N74" s="188">
        <f t="shared" si="19"/>
        <v>9</v>
      </c>
      <c r="O74" s="142">
        <f aca="true" t="shared" si="26" ref="O74:O106">E74*N74</f>
        <v>450</v>
      </c>
      <c r="P74" s="49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155"/>
      <c r="BS74" s="5"/>
      <c r="BT74" s="5"/>
      <c r="BU74" s="5"/>
      <c r="BV74" s="5"/>
      <c r="BW74" s="5"/>
      <c r="BX74" s="155"/>
      <c r="BY74" s="5"/>
      <c r="BZ74" s="5"/>
      <c r="CA74" s="155"/>
      <c r="CB74" s="5"/>
      <c r="CC74" s="5"/>
      <c r="CD74" s="15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155"/>
      <c r="CQ74" s="5"/>
      <c r="CR74" s="5"/>
      <c r="CS74" s="5"/>
      <c r="CT74" s="5"/>
      <c r="CU74" s="5"/>
      <c r="CV74" s="15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155"/>
      <c r="DI74" s="5"/>
      <c r="DJ74" s="5"/>
      <c r="DK74" s="155"/>
      <c r="DL74" s="5"/>
      <c r="DM74" s="5"/>
      <c r="DN74" s="15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155"/>
      <c r="DZ74" s="5"/>
      <c r="EA74" s="5"/>
      <c r="EB74" s="5"/>
      <c r="EC74" s="155"/>
      <c r="ED74" s="5"/>
      <c r="EE74" s="5"/>
      <c r="EF74" s="160"/>
      <c r="EG74" s="5"/>
      <c r="EH74" s="5"/>
      <c r="EI74" s="5"/>
      <c r="EJ74" s="5"/>
      <c r="EK74" s="5"/>
      <c r="EL74" s="150"/>
      <c r="EM74" s="5"/>
      <c r="EN74" s="5"/>
      <c r="EO74" s="5"/>
      <c r="EP74" s="5"/>
      <c r="EQ74" s="5"/>
      <c r="ER74" s="155"/>
      <c r="ES74" s="5"/>
      <c r="ET74" s="5"/>
      <c r="EU74" s="5"/>
      <c r="EV74" s="5"/>
      <c r="EW74" s="5"/>
      <c r="EX74" s="5"/>
      <c r="EY74" s="5"/>
      <c r="EZ74" s="5"/>
      <c r="FA74" s="155"/>
      <c r="FB74" s="5">
        <v>3</v>
      </c>
      <c r="FC74" s="5"/>
      <c r="FD74" s="155"/>
      <c r="FE74" s="5">
        <v>3</v>
      </c>
      <c r="FF74" s="5"/>
      <c r="FG74" s="155"/>
      <c r="FH74" s="5"/>
      <c r="FI74" s="5"/>
      <c r="FJ74" s="155"/>
      <c r="FK74" s="5"/>
      <c r="FL74" s="5"/>
      <c r="FM74" s="155"/>
      <c r="FN74" s="5">
        <v>3</v>
      </c>
      <c r="FO74" s="5"/>
      <c r="FP74" s="15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249"/>
    </row>
    <row r="75" spans="1:183" ht="21" customHeight="1">
      <c r="A75" s="173" t="s">
        <v>1630</v>
      </c>
      <c r="B75" s="210" t="s">
        <v>623</v>
      </c>
      <c r="C75" s="95" t="s">
        <v>624</v>
      </c>
      <c r="D75" s="50" t="s">
        <v>83</v>
      </c>
      <c r="E75" s="27">
        <v>275</v>
      </c>
      <c r="F75" s="28">
        <v>275</v>
      </c>
      <c r="G75" s="28"/>
      <c r="H75" s="269">
        <f t="shared" si="20"/>
        <v>275</v>
      </c>
      <c r="I75" s="93">
        <f t="shared" si="21"/>
        <v>0</v>
      </c>
      <c r="J75" s="49">
        <f t="shared" si="22"/>
        <v>105</v>
      </c>
      <c r="K75" s="263">
        <f t="shared" si="23"/>
        <v>105</v>
      </c>
      <c r="L75" s="147">
        <f t="shared" si="24"/>
        <v>225</v>
      </c>
      <c r="M75" s="136">
        <f t="shared" si="25"/>
        <v>292.5</v>
      </c>
      <c r="N75" s="188"/>
      <c r="O75" s="142">
        <f t="shared" si="26"/>
        <v>0</v>
      </c>
      <c r="P75" s="49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155"/>
      <c r="BS75" s="5"/>
      <c r="BT75" s="5"/>
      <c r="BU75" s="5"/>
      <c r="BV75" s="5"/>
      <c r="BW75" s="5"/>
      <c r="BX75" s="155"/>
      <c r="BY75" s="5"/>
      <c r="BZ75" s="5"/>
      <c r="CA75" s="155"/>
      <c r="CB75" s="5"/>
      <c r="CC75" s="5"/>
      <c r="CD75" s="15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155"/>
      <c r="CQ75" s="5"/>
      <c r="CR75" s="5"/>
      <c r="CS75" s="5"/>
      <c r="CT75" s="5"/>
      <c r="CU75" s="5"/>
      <c r="CV75" s="15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155"/>
      <c r="DI75" s="5"/>
      <c r="DJ75" s="5"/>
      <c r="DK75" s="155"/>
      <c r="DL75" s="5"/>
      <c r="DM75" s="5"/>
      <c r="DN75" s="15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155"/>
      <c r="DZ75" s="5"/>
      <c r="EA75" s="5"/>
      <c r="EB75" s="5"/>
      <c r="EC75" s="155"/>
      <c r="ED75" s="5"/>
      <c r="EE75" s="5"/>
      <c r="EF75" s="160"/>
      <c r="EG75" s="5"/>
      <c r="EH75" s="5"/>
      <c r="EI75" s="5"/>
      <c r="EJ75" s="5"/>
      <c r="EK75" s="5"/>
      <c r="EL75" s="150"/>
      <c r="EM75" s="5"/>
      <c r="EN75" s="5"/>
      <c r="EO75" s="5"/>
      <c r="EP75" s="5"/>
      <c r="EQ75" s="5"/>
      <c r="ER75" s="155"/>
      <c r="ES75" s="5"/>
      <c r="ET75" s="5"/>
      <c r="EU75" s="5"/>
      <c r="EV75" s="5"/>
      <c r="EW75" s="5"/>
      <c r="EX75" s="5"/>
      <c r="EY75" s="5"/>
      <c r="EZ75" s="5"/>
      <c r="FA75" s="155">
        <v>105</v>
      </c>
      <c r="FB75" s="5">
        <v>35</v>
      </c>
      <c r="FC75" s="5"/>
      <c r="FD75" s="155"/>
      <c r="FE75" s="5">
        <v>138</v>
      </c>
      <c r="FF75" s="5"/>
      <c r="FG75" s="155"/>
      <c r="FH75" s="5"/>
      <c r="FI75" s="5"/>
      <c r="FJ75" s="155"/>
      <c r="FK75" s="5">
        <v>2</v>
      </c>
      <c r="FL75" s="5"/>
      <c r="FM75" s="155"/>
      <c r="FN75" s="5">
        <v>50</v>
      </c>
      <c r="FO75" s="5"/>
      <c r="FP75" s="15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249"/>
    </row>
    <row r="76" spans="1:183" ht="21" customHeight="1">
      <c r="A76" s="173" t="s">
        <v>1631</v>
      </c>
      <c r="B76" s="210" t="s">
        <v>625</v>
      </c>
      <c r="C76" s="95" t="s">
        <v>2049</v>
      </c>
      <c r="D76" s="50" t="s">
        <v>83</v>
      </c>
      <c r="E76" s="27">
        <v>395</v>
      </c>
      <c r="F76" s="28">
        <v>30</v>
      </c>
      <c r="G76" s="28"/>
      <c r="H76" s="269">
        <f t="shared" si="20"/>
        <v>30</v>
      </c>
      <c r="I76" s="93">
        <f t="shared" si="21"/>
        <v>0</v>
      </c>
      <c r="J76" s="49">
        <f t="shared" si="22"/>
        <v>0</v>
      </c>
      <c r="K76" s="263">
        <f t="shared" si="23"/>
        <v>0</v>
      </c>
      <c r="L76" s="147">
        <f t="shared" si="24"/>
        <v>30</v>
      </c>
      <c r="M76" s="136">
        <f t="shared" si="25"/>
        <v>39</v>
      </c>
      <c r="N76" s="188"/>
      <c r="O76" s="142">
        <f t="shared" si="26"/>
        <v>0</v>
      </c>
      <c r="P76" s="49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155"/>
      <c r="BS76" s="5"/>
      <c r="BT76" s="5"/>
      <c r="BU76" s="5"/>
      <c r="BV76" s="5"/>
      <c r="BW76" s="5"/>
      <c r="BX76" s="155"/>
      <c r="BY76" s="5"/>
      <c r="BZ76" s="5"/>
      <c r="CA76" s="155"/>
      <c r="CB76" s="5"/>
      <c r="CC76" s="5"/>
      <c r="CD76" s="15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155"/>
      <c r="CQ76" s="5"/>
      <c r="CR76" s="5"/>
      <c r="CS76" s="5"/>
      <c r="CT76" s="5"/>
      <c r="CU76" s="5"/>
      <c r="CV76" s="15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155"/>
      <c r="DI76" s="5"/>
      <c r="DJ76" s="5"/>
      <c r="DK76" s="155"/>
      <c r="DL76" s="5"/>
      <c r="DM76" s="5"/>
      <c r="DN76" s="155"/>
      <c r="DO76" s="5">
        <v>30</v>
      </c>
      <c r="DP76" s="5"/>
      <c r="DQ76" s="5"/>
      <c r="DR76" s="5"/>
      <c r="DS76" s="5"/>
      <c r="DT76" s="5"/>
      <c r="DU76" s="5"/>
      <c r="DV76" s="5"/>
      <c r="DW76" s="5"/>
      <c r="DX76" s="5"/>
      <c r="DY76" s="155"/>
      <c r="DZ76" s="5"/>
      <c r="EA76" s="5"/>
      <c r="EB76" s="5"/>
      <c r="EC76" s="155"/>
      <c r="ED76" s="5"/>
      <c r="EE76" s="5"/>
      <c r="EF76" s="160"/>
      <c r="EG76" s="5"/>
      <c r="EH76" s="5"/>
      <c r="EI76" s="5"/>
      <c r="EJ76" s="5"/>
      <c r="EK76" s="5"/>
      <c r="EL76" s="150"/>
      <c r="EM76" s="5"/>
      <c r="EN76" s="5"/>
      <c r="EO76" s="5"/>
      <c r="EP76" s="5"/>
      <c r="EQ76" s="5"/>
      <c r="ER76" s="155"/>
      <c r="ES76" s="5"/>
      <c r="ET76" s="5"/>
      <c r="EU76" s="5"/>
      <c r="EV76" s="5"/>
      <c r="EW76" s="5"/>
      <c r="EX76" s="5"/>
      <c r="EY76" s="5"/>
      <c r="EZ76" s="5"/>
      <c r="FA76" s="155"/>
      <c r="FB76" s="5"/>
      <c r="FC76" s="5"/>
      <c r="FD76" s="155"/>
      <c r="FE76" s="5"/>
      <c r="FF76" s="5"/>
      <c r="FG76" s="155"/>
      <c r="FH76" s="5"/>
      <c r="FI76" s="5"/>
      <c r="FJ76" s="155"/>
      <c r="FK76" s="5"/>
      <c r="FL76" s="5"/>
      <c r="FM76" s="155"/>
      <c r="FN76" s="5"/>
      <c r="FO76" s="5"/>
      <c r="FP76" s="15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249"/>
    </row>
    <row r="77" spans="1:183" ht="21" customHeight="1">
      <c r="A77" s="173" t="s">
        <v>1632</v>
      </c>
      <c r="B77" s="94"/>
      <c r="C77" s="95" t="s">
        <v>626</v>
      </c>
      <c r="D77" s="50" t="s">
        <v>78</v>
      </c>
      <c r="E77" s="27">
        <v>100</v>
      </c>
      <c r="F77" s="28"/>
      <c r="G77" s="28"/>
      <c r="H77" s="269">
        <f t="shared" si="20"/>
        <v>0</v>
      </c>
      <c r="I77" s="93">
        <f t="shared" si="21"/>
        <v>0</v>
      </c>
      <c r="J77" s="49">
        <f t="shared" si="22"/>
        <v>0</v>
      </c>
      <c r="K77" s="263">
        <f t="shared" si="23"/>
        <v>0</v>
      </c>
      <c r="L77" s="147">
        <f t="shared" si="24"/>
        <v>5</v>
      </c>
      <c r="M77" s="136">
        <f t="shared" si="25"/>
        <v>6.5</v>
      </c>
      <c r="N77" s="188">
        <f>L77-K77-H77</f>
        <v>5</v>
      </c>
      <c r="O77" s="142">
        <f t="shared" si="26"/>
        <v>500</v>
      </c>
      <c r="P77" s="49"/>
      <c r="Q77" s="5"/>
      <c r="R77" s="5"/>
      <c r="S77" s="5"/>
      <c r="T77" s="5"/>
      <c r="U77" s="5"/>
      <c r="V77" s="5"/>
      <c r="W77" s="5"/>
      <c r="X77" s="5"/>
      <c r="Y77" s="5"/>
      <c r="Z77" s="5">
        <v>5</v>
      </c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155"/>
      <c r="BS77" s="5"/>
      <c r="BT77" s="5"/>
      <c r="BU77" s="5"/>
      <c r="BV77" s="5"/>
      <c r="BW77" s="5"/>
      <c r="BX77" s="155"/>
      <c r="BY77" s="5"/>
      <c r="BZ77" s="5"/>
      <c r="CA77" s="155"/>
      <c r="CB77" s="5"/>
      <c r="CC77" s="5"/>
      <c r="CD77" s="15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155"/>
      <c r="CQ77" s="5"/>
      <c r="CR77" s="5"/>
      <c r="CS77" s="5"/>
      <c r="CT77" s="5"/>
      <c r="CU77" s="5"/>
      <c r="CV77" s="15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155"/>
      <c r="DI77" s="5"/>
      <c r="DJ77" s="5"/>
      <c r="DK77" s="155"/>
      <c r="DL77" s="5"/>
      <c r="DM77" s="5"/>
      <c r="DN77" s="15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155"/>
      <c r="DZ77" s="5"/>
      <c r="EA77" s="5"/>
      <c r="EB77" s="5"/>
      <c r="EC77" s="155"/>
      <c r="ED77" s="5"/>
      <c r="EE77" s="5"/>
      <c r="EF77" s="160"/>
      <c r="EG77" s="5"/>
      <c r="EH77" s="5"/>
      <c r="EI77" s="5"/>
      <c r="EJ77" s="5"/>
      <c r="EK77" s="5"/>
      <c r="EL77" s="150"/>
      <c r="EM77" s="5"/>
      <c r="EN77" s="5"/>
      <c r="EO77" s="5"/>
      <c r="EP77" s="5"/>
      <c r="EQ77" s="5"/>
      <c r="ER77" s="155"/>
      <c r="ES77" s="5"/>
      <c r="ET77" s="5"/>
      <c r="EU77" s="5"/>
      <c r="EV77" s="5"/>
      <c r="EW77" s="5"/>
      <c r="EX77" s="5"/>
      <c r="EY77" s="5"/>
      <c r="EZ77" s="5"/>
      <c r="FA77" s="155"/>
      <c r="FB77" s="5"/>
      <c r="FC77" s="5"/>
      <c r="FD77" s="155"/>
      <c r="FE77" s="5"/>
      <c r="FF77" s="5"/>
      <c r="FG77" s="155"/>
      <c r="FH77" s="5"/>
      <c r="FI77" s="5"/>
      <c r="FJ77" s="155"/>
      <c r="FK77" s="5"/>
      <c r="FL77" s="5"/>
      <c r="FM77" s="155"/>
      <c r="FN77" s="5"/>
      <c r="FO77" s="5"/>
      <c r="FP77" s="15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249"/>
    </row>
    <row r="78" spans="1:183" ht="21" customHeight="1">
      <c r="A78" s="173" t="s">
        <v>1633</v>
      </c>
      <c r="B78" s="94"/>
      <c r="C78" s="95" t="s">
        <v>627</v>
      </c>
      <c r="D78" s="50" t="s">
        <v>78</v>
      </c>
      <c r="E78" s="27">
        <v>100</v>
      </c>
      <c r="F78" s="28"/>
      <c r="G78" s="28"/>
      <c r="H78" s="269">
        <f t="shared" si="20"/>
        <v>0</v>
      </c>
      <c r="I78" s="93">
        <f t="shared" si="21"/>
        <v>0</v>
      </c>
      <c r="J78" s="49">
        <f t="shared" si="22"/>
        <v>0</v>
      </c>
      <c r="K78" s="263">
        <f t="shared" si="23"/>
        <v>0</v>
      </c>
      <c r="L78" s="147">
        <f t="shared" si="24"/>
        <v>5</v>
      </c>
      <c r="M78" s="136">
        <f t="shared" si="25"/>
        <v>6.5</v>
      </c>
      <c r="N78" s="188">
        <f>L78-K78-H78</f>
        <v>5</v>
      </c>
      <c r="O78" s="142">
        <f t="shared" si="26"/>
        <v>500</v>
      </c>
      <c r="P78" s="49"/>
      <c r="Q78" s="5"/>
      <c r="R78" s="5"/>
      <c r="S78" s="5"/>
      <c r="T78" s="5"/>
      <c r="U78" s="5"/>
      <c r="V78" s="5"/>
      <c r="W78" s="5"/>
      <c r="X78" s="5"/>
      <c r="Y78" s="5"/>
      <c r="Z78" s="5">
        <v>5</v>
      </c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155"/>
      <c r="BS78" s="5"/>
      <c r="BT78" s="5"/>
      <c r="BU78" s="5"/>
      <c r="BV78" s="5"/>
      <c r="BW78" s="5"/>
      <c r="BX78" s="155"/>
      <c r="BY78" s="5"/>
      <c r="BZ78" s="5"/>
      <c r="CA78" s="155"/>
      <c r="CB78" s="5"/>
      <c r="CC78" s="5"/>
      <c r="CD78" s="15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155"/>
      <c r="CQ78" s="5"/>
      <c r="CR78" s="5"/>
      <c r="CS78" s="5"/>
      <c r="CT78" s="5"/>
      <c r="CU78" s="5"/>
      <c r="CV78" s="15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155"/>
      <c r="DI78" s="5"/>
      <c r="DJ78" s="5"/>
      <c r="DK78" s="155"/>
      <c r="DL78" s="5"/>
      <c r="DM78" s="5"/>
      <c r="DN78" s="15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155"/>
      <c r="DZ78" s="5"/>
      <c r="EA78" s="5"/>
      <c r="EB78" s="5"/>
      <c r="EC78" s="155"/>
      <c r="ED78" s="5"/>
      <c r="EE78" s="5"/>
      <c r="EF78" s="160"/>
      <c r="EG78" s="5"/>
      <c r="EH78" s="5"/>
      <c r="EI78" s="5"/>
      <c r="EJ78" s="5"/>
      <c r="EK78" s="5"/>
      <c r="EL78" s="150"/>
      <c r="EM78" s="5"/>
      <c r="EN78" s="5"/>
      <c r="EO78" s="5"/>
      <c r="EP78" s="5"/>
      <c r="EQ78" s="5"/>
      <c r="ER78" s="155"/>
      <c r="ES78" s="5"/>
      <c r="ET78" s="5"/>
      <c r="EU78" s="5"/>
      <c r="EV78" s="5"/>
      <c r="EW78" s="5"/>
      <c r="EX78" s="5"/>
      <c r="EY78" s="5"/>
      <c r="EZ78" s="5"/>
      <c r="FA78" s="155"/>
      <c r="FB78" s="5"/>
      <c r="FC78" s="5"/>
      <c r="FD78" s="155"/>
      <c r="FE78" s="5"/>
      <c r="FF78" s="5"/>
      <c r="FG78" s="155"/>
      <c r="FH78" s="5"/>
      <c r="FI78" s="5"/>
      <c r="FJ78" s="155"/>
      <c r="FK78" s="5"/>
      <c r="FL78" s="5"/>
      <c r="FM78" s="155"/>
      <c r="FN78" s="5"/>
      <c r="FO78" s="5"/>
      <c r="FP78" s="15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249"/>
    </row>
    <row r="79" spans="1:183" s="3" customFormat="1" ht="21" customHeight="1">
      <c r="A79" s="173" t="s">
        <v>1641</v>
      </c>
      <c r="B79" s="237"/>
      <c r="C79" s="48" t="s">
        <v>630</v>
      </c>
      <c r="D79" s="50" t="s">
        <v>78</v>
      </c>
      <c r="E79" s="27">
        <v>500</v>
      </c>
      <c r="F79" s="28"/>
      <c r="G79" s="28"/>
      <c r="H79" s="269">
        <f>F79+G79</f>
        <v>0</v>
      </c>
      <c r="I79" s="93">
        <f>P79+R79+U79+X79+AD79+AA79+AG79+AJ79+AM79+AP79+AS79+AV79+AY79+BB79+BE79+BH79+BK79+BN79+BQ79+BT79+BW79+BZ79+CC79+CF79+CI79+CL79+CO79+CR79+CU79+CX79+DA79+DD79+DG79+DJ79+DM79+DP79+DS79+DV79+DY79+EB79+EE79+EH79+EK79+EN79+EQ79+ET79+EW79+EZ79+FC79+FF79+FI79+FL79+FO79+FR79+FU79+FX79</f>
        <v>0</v>
      </c>
      <c r="J79" s="49">
        <f>S79+V79+Y79+AB79+AE79+AH79+AK79+AN79+AQ79+AT79+AW79+AZ79+BC79+BF79+BI79+BL79+BO79+BR79+BX79+CA79+CD79+CG79+CJ79+CP79+CS79+CV79+CY79+DB79+DH79+CM79+DE79+FY79+DK79+DN79+DQ79+DT79+DW79+DZ79+EC79+EF79+EI79+EL79+EO79+ER79+EU79+EX79+FA79+FD79+FG79+FJ79+FM79+FP79+FS79+FV79</f>
        <v>0</v>
      </c>
      <c r="K79" s="263">
        <f>I79+J79</f>
        <v>0</v>
      </c>
      <c r="L79" s="147">
        <f>T79+W79+Z79+AC79+AF79+AI79+AL79+AO79+AR79+AU79+AX79+BA79+BD79+BG79+BJ79+BM79+BP79+BS79+BY79+CB79+CE79+CH79+CK79+CQ79+CT79+CW79+CZ79+DC79+DI79+DL79+DO79+DR79+DU79+DX79+EA79+ED79+EG79+EJ79+EM79+EP79+ES79+EV79+EY79+FB79+FE79+FH79+FK79+FN79+FQ79+FT79+FW79+FZ79+Q79+BV79+CN79+DF79</f>
        <v>0</v>
      </c>
      <c r="M79" s="136">
        <f>+L79*1.3</f>
        <v>0</v>
      </c>
      <c r="N79" s="188">
        <f>L79-K79-H79</f>
        <v>0</v>
      </c>
      <c r="O79" s="142">
        <f>E79*N79</f>
        <v>0</v>
      </c>
      <c r="P79" s="49"/>
      <c r="Q79" s="69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156"/>
      <c r="BS79" s="7"/>
      <c r="BT79" s="7"/>
      <c r="BU79" s="7"/>
      <c r="BV79" s="7"/>
      <c r="BW79" s="7"/>
      <c r="BX79" s="156"/>
      <c r="BY79" s="7"/>
      <c r="BZ79" s="7"/>
      <c r="CA79" s="156"/>
      <c r="CB79" s="7"/>
      <c r="CC79" s="7"/>
      <c r="CD79" s="156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156"/>
      <c r="CQ79" s="7"/>
      <c r="CR79" s="7"/>
      <c r="CS79" s="7"/>
      <c r="CT79" s="7"/>
      <c r="CU79" s="7"/>
      <c r="CV79" s="156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156"/>
      <c r="DI79" s="7"/>
      <c r="DJ79" s="7"/>
      <c r="DK79" s="156"/>
      <c r="DL79" s="7"/>
      <c r="DM79" s="7"/>
      <c r="DN79" s="156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156"/>
      <c r="DZ79" s="7"/>
      <c r="EA79" s="7"/>
      <c r="EB79" s="7"/>
      <c r="EC79" s="156"/>
      <c r="ED79" s="7"/>
      <c r="EE79" s="7"/>
      <c r="EF79" s="161"/>
      <c r="EG79" s="7"/>
      <c r="EH79" s="7"/>
      <c r="EI79" s="7"/>
      <c r="EJ79" s="7"/>
      <c r="EK79" s="7"/>
      <c r="EL79" s="151"/>
      <c r="EM79" s="7"/>
      <c r="EN79" s="7"/>
      <c r="EO79" s="7"/>
      <c r="EP79" s="7"/>
      <c r="EQ79" s="7"/>
      <c r="ER79" s="156"/>
      <c r="ES79" s="7"/>
      <c r="ET79" s="7"/>
      <c r="EU79" s="7"/>
      <c r="EV79" s="7"/>
      <c r="EW79" s="7"/>
      <c r="EX79" s="7"/>
      <c r="EY79" s="7"/>
      <c r="EZ79" s="7"/>
      <c r="FA79" s="156"/>
      <c r="FB79" s="7"/>
      <c r="FC79" s="7"/>
      <c r="FD79" s="156"/>
      <c r="FE79" s="7"/>
      <c r="FF79" s="7"/>
      <c r="FG79" s="156"/>
      <c r="FH79" s="7"/>
      <c r="FI79" s="7"/>
      <c r="FJ79" s="156"/>
      <c r="FK79" s="7"/>
      <c r="FL79" s="7"/>
      <c r="FM79" s="156"/>
      <c r="FN79" s="7"/>
      <c r="FO79" s="7"/>
      <c r="FP79" s="156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249"/>
    </row>
    <row r="80" spans="1:183" ht="21" customHeight="1">
      <c r="A80" s="173" t="s">
        <v>1634</v>
      </c>
      <c r="B80" s="94" t="s">
        <v>1444</v>
      </c>
      <c r="C80" s="95" t="s">
        <v>1445</v>
      </c>
      <c r="D80" s="50" t="s">
        <v>78</v>
      </c>
      <c r="E80" s="27"/>
      <c r="F80" s="28"/>
      <c r="G80" s="28"/>
      <c r="H80" s="269">
        <f t="shared" si="20"/>
        <v>0</v>
      </c>
      <c r="I80" s="93">
        <f t="shared" si="21"/>
        <v>0</v>
      </c>
      <c r="J80" s="49">
        <f t="shared" si="22"/>
        <v>250</v>
      </c>
      <c r="K80" s="263">
        <f t="shared" si="23"/>
        <v>250</v>
      </c>
      <c r="L80" s="147">
        <f t="shared" si="24"/>
        <v>0</v>
      </c>
      <c r="M80" s="136">
        <f t="shared" si="25"/>
        <v>0</v>
      </c>
      <c r="N80" s="188"/>
      <c r="O80" s="142">
        <f t="shared" si="26"/>
        <v>0</v>
      </c>
      <c r="P80" s="49"/>
      <c r="Q80" s="101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155"/>
      <c r="BS80" s="5"/>
      <c r="BT80" s="5"/>
      <c r="BU80" s="5"/>
      <c r="BV80" s="5"/>
      <c r="BW80" s="5"/>
      <c r="BX80" s="155"/>
      <c r="BY80" s="5"/>
      <c r="BZ80" s="5"/>
      <c r="CA80" s="155"/>
      <c r="CB80" s="5"/>
      <c r="CC80" s="5"/>
      <c r="CD80" s="15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155">
        <v>250</v>
      </c>
      <c r="CQ80" s="5"/>
      <c r="CR80" s="5"/>
      <c r="CS80" s="5"/>
      <c r="CT80" s="5"/>
      <c r="CU80" s="5"/>
      <c r="CV80" s="15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155"/>
      <c r="DI80" s="5"/>
      <c r="DJ80" s="5"/>
      <c r="DK80" s="155"/>
      <c r="DL80" s="5"/>
      <c r="DM80" s="5"/>
      <c r="DN80" s="15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155"/>
      <c r="DZ80" s="5"/>
      <c r="EA80" s="5"/>
      <c r="EB80" s="5"/>
      <c r="EC80" s="155"/>
      <c r="ED80" s="5"/>
      <c r="EE80" s="5"/>
      <c r="EF80" s="160"/>
      <c r="EG80" s="5"/>
      <c r="EH80" s="5"/>
      <c r="EI80" s="5"/>
      <c r="EJ80" s="5"/>
      <c r="EK80" s="5"/>
      <c r="EL80" s="150"/>
      <c r="EM80" s="5"/>
      <c r="EN80" s="5"/>
      <c r="EO80" s="5"/>
      <c r="EP80" s="5"/>
      <c r="EQ80" s="5"/>
      <c r="ER80" s="155"/>
      <c r="ES80" s="5"/>
      <c r="ET80" s="5"/>
      <c r="EU80" s="5"/>
      <c r="EV80" s="5"/>
      <c r="EW80" s="5"/>
      <c r="EX80" s="5"/>
      <c r="EY80" s="5"/>
      <c r="EZ80" s="5"/>
      <c r="FA80" s="155"/>
      <c r="FB80" s="5"/>
      <c r="FC80" s="5"/>
      <c r="FD80" s="155"/>
      <c r="FE80" s="5"/>
      <c r="FF80" s="5"/>
      <c r="FG80" s="155"/>
      <c r="FH80" s="5"/>
      <c r="FI80" s="5"/>
      <c r="FJ80" s="155"/>
      <c r="FK80" s="5"/>
      <c r="FL80" s="5"/>
      <c r="FM80" s="155"/>
      <c r="FN80" s="5"/>
      <c r="FO80" s="5"/>
      <c r="FP80" s="15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249"/>
    </row>
    <row r="81" spans="1:183" ht="21" customHeight="1">
      <c r="A81" s="173" t="s">
        <v>1635</v>
      </c>
      <c r="B81" s="94"/>
      <c r="C81" s="95" t="s">
        <v>1588</v>
      </c>
      <c r="D81" s="50"/>
      <c r="E81" s="38">
        <v>100000</v>
      </c>
      <c r="F81" s="28"/>
      <c r="G81" s="28"/>
      <c r="H81" s="269">
        <f t="shared" si="20"/>
        <v>0</v>
      </c>
      <c r="I81" s="93">
        <f t="shared" si="21"/>
        <v>0</v>
      </c>
      <c r="J81" s="49">
        <f t="shared" si="22"/>
        <v>0</v>
      </c>
      <c r="K81" s="263">
        <f t="shared" si="23"/>
        <v>0</v>
      </c>
      <c r="L81" s="147">
        <f t="shared" si="24"/>
        <v>1</v>
      </c>
      <c r="M81" s="136">
        <f t="shared" si="25"/>
        <v>1.3</v>
      </c>
      <c r="N81" s="188">
        <f aca="true" t="shared" si="27" ref="N81:N86">L81-K81-H81</f>
        <v>1</v>
      </c>
      <c r="O81" s="142">
        <f t="shared" si="26"/>
        <v>100000</v>
      </c>
      <c r="P81" s="49"/>
      <c r="Q81" s="101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155"/>
      <c r="BS81" s="5"/>
      <c r="BT81" s="5"/>
      <c r="BU81" s="5"/>
      <c r="BV81" s="5"/>
      <c r="BW81" s="5"/>
      <c r="BX81" s="155"/>
      <c r="BY81" s="5"/>
      <c r="BZ81" s="5"/>
      <c r="CA81" s="155"/>
      <c r="CB81" s="5"/>
      <c r="CC81" s="5"/>
      <c r="CD81" s="15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155"/>
      <c r="CQ81" s="5"/>
      <c r="CR81" s="5"/>
      <c r="CS81" s="5"/>
      <c r="CT81" s="5"/>
      <c r="CU81" s="5"/>
      <c r="CV81" s="15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155"/>
      <c r="DI81" s="5"/>
      <c r="DJ81" s="5"/>
      <c r="DK81" s="155"/>
      <c r="DL81" s="5"/>
      <c r="DM81" s="5"/>
      <c r="DN81" s="15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155"/>
      <c r="DZ81" s="5"/>
      <c r="EA81" s="5"/>
      <c r="EB81" s="5"/>
      <c r="EC81" s="155"/>
      <c r="ED81" s="5"/>
      <c r="EE81" s="5"/>
      <c r="EF81" s="160"/>
      <c r="EG81" s="5"/>
      <c r="EH81" s="5"/>
      <c r="EI81" s="5"/>
      <c r="EJ81" s="5"/>
      <c r="EK81" s="5"/>
      <c r="EL81" s="150"/>
      <c r="EM81" s="5"/>
      <c r="EN81" s="5"/>
      <c r="EO81" s="5"/>
      <c r="EP81" s="5"/>
      <c r="EQ81" s="5"/>
      <c r="ER81" s="155"/>
      <c r="ES81" s="5"/>
      <c r="ET81" s="5"/>
      <c r="EU81" s="5"/>
      <c r="EV81" s="5"/>
      <c r="EW81" s="5"/>
      <c r="EX81" s="5"/>
      <c r="EY81" s="5"/>
      <c r="EZ81" s="5"/>
      <c r="FA81" s="155"/>
      <c r="FB81" s="5"/>
      <c r="FC81" s="5"/>
      <c r="FD81" s="155"/>
      <c r="FE81" s="5"/>
      <c r="FF81" s="5"/>
      <c r="FG81" s="155"/>
      <c r="FH81" s="5"/>
      <c r="FI81" s="5"/>
      <c r="FJ81" s="155"/>
      <c r="FK81" s="5"/>
      <c r="FL81" s="5"/>
      <c r="FM81" s="155"/>
      <c r="FN81" s="5"/>
      <c r="FO81" s="5"/>
      <c r="FP81" s="155"/>
      <c r="FQ81" s="5"/>
      <c r="FR81" s="5"/>
      <c r="FS81" s="5"/>
      <c r="FT81" s="5">
        <v>1</v>
      </c>
      <c r="FU81" s="5"/>
      <c r="FV81" s="5"/>
      <c r="FW81" s="5"/>
      <c r="FX81" s="5"/>
      <c r="FY81" s="5"/>
      <c r="FZ81" s="5"/>
      <c r="GA81" s="249"/>
    </row>
    <row r="82" spans="1:183" ht="21" customHeight="1">
      <c r="A82" s="173" t="s">
        <v>1636</v>
      </c>
      <c r="B82" s="210"/>
      <c r="C82" s="95" t="s">
        <v>1589</v>
      </c>
      <c r="D82" s="50" t="s">
        <v>1378</v>
      </c>
      <c r="E82" s="38">
        <v>10000</v>
      </c>
      <c r="F82" s="28"/>
      <c r="G82" s="28"/>
      <c r="H82" s="269">
        <f t="shared" si="20"/>
        <v>0</v>
      </c>
      <c r="I82" s="93">
        <f t="shared" si="21"/>
        <v>0</v>
      </c>
      <c r="J82" s="49">
        <f t="shared" si="22"/>
        <v>0</v>
      </c>
      <c r="K82" s="263">
        <f t="shared" si="23"/>
        <v>0</v>
      </c>
      <c r="L82" s="147">
        <f t="shared" si="24"/>
        <v>8</v>
      </c>
      <c r="M82" s="136">
        <f t="shared" si="25"/>
        <v>10.4</v>
      </c>
      <c r="N82" s="188">
        <f t="shared" si="27"/>
        <v>8</v>
      </c>
      <c r="O82" s="142">
        <f t="shared" si="26"/>
        <v>80000</v>
      </c>
      <c r="P82" s="49"/>
      <c r="Q82" s="101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155"/>
      <c r="BS82" s="5"/>
      <c r="BT82" s="5"/>
      <c r="BU82" s="5"/>
      <c r="BV82" s="5">
        <v>2</v>
      </c>
      <c r="BW82" s="5"/>
      <c r="BX82" s="155"/>
      <c r="BY82" s="5"/>
      <c r="BZ82" s="5"/>
      <c r="CA82" s="155"/>
      <c r="CB82" s="5"/>
      <c r="CC82" s="5"/>
      <c r="CD82" s="15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155"/>
      <c r="CQ82" s="5"/>
      <c r="CR82" s="5"/>
      <c r="CS82" s="5"/>
      <c r="CT82" s="5"/>
      <c r="CU82" s="5"/>
      <c r="CV82" s="15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155"/>
      <c r="DI82" s="5">
        <v>2</v>
      </c>
      <c r="DJ82" s="5"/>
      <c r="DK82" s="155"/>
      <c r="DL82" s="5"/>
      <c r="DM82" s="5"/>
      <c r="DN82" s="15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155"/>
      <c r="DZ82" s="5"/>
      <c r="EA82" s="5"/>
      <c r="EB82" s="5"/>
      <c r="EC82" s="155"/>
      <c r="ED82" s="5">
        <v>2</v>
      </c>
      <c r="EE82" s="5"/>
      <c r="EF82" s="160"/>
      <c r="EG82" s="5"/>
      <c r="EH82" s="5"/>
      <c r="EI82" s="5"/>
      <c r="EJ82" s="5"/>
      <c r="EK82" s="5"/>
      <c r="EL82" s="150"/>
      <c r="EM82" s="5"/>
      <c r="EN82" s="5"/>
      <c r="EO82" s="5"/>
      <c r="EP82" s="5"/>
      <c r="EQ82" s="5"/>
      <c r="ER82" s="155"/>
      <c r="ES82" s="5"/>
      <c r="ET82" s="5"/>
      <c r="EU82" s="5"/>
      <c r="EV82" s="5"/>
      <c r="EW82" s="5"/>
      <c r="EX82" s="5"/>
      <c r="EY82" s="5"/>
      <c r="EZ82" s="5"/>
      <c r="FA82" s="155"/>
      <c r="FB82" s="5"/>
      <c r="FC82" s="5"/>
      <c r="FD82" s="155"/>
      <c r="FE82" s="5"/>
      <c r="FF82" s="5"/>
      <c r="FG82" s="155"/>
      <c r="FH82" s="5"/>
      <c r="FI82" s="5"/>
      <c r="FJ82" s="155"/>
      <c r="FK82" s="5"/>
      <c r="FL82" s="5"/>
      <c r="FM82" s="155"/>
      <c r="FN82" s="5"/>
      <c r="FO82" s="5"/>
      <c r="FP82" s="155"/>
      <c r="FQ82" s="5"/>
      <c r="FR82" s="5"/>
      <c r="FS82" s="5"/>
      <c r="FT82" s="5">
        <v>2</v>
      </c>
      <c r="FU82" s="5"/>
      <c r="FV82" s="5"/>
      <c r="FW82" s="5"/>
      <c r="FX82" s="5"/>
      <c r="FY82" s="5"/>
      <c r="FZ82" s="5"/>
      <c r="GA82" s="249"/>
    </row>
    <row r="83" spans="1:183" ht="21" customHeight="1">
      <c r="A83" s="173" t="s">
        <v>1637</v>
      </c>
      <c r="B83" s="210"/>
      <c r="C83" s="95" t="s">
        <v>1590</v>
      </c>
      <c r="D83" s="50" t="s">
        <v>1378</v>
      </c>
      <c r="E83" s="38">
        <v>10000</v>
      </c>
      <c r="F83" s="28"/>
      <c r="G83" s="28"/>
      <c r="H83" s="269">
        <f t="shared" si="20"/>
        <v>0</v>
      </c>
      <c r="I83" s="93">
        <f t="shared" si="21"/>
        <v>0</v>
      </c>
      <c r="J83" s="49">
        <f t="shared" si="22"/>
        <v>0</v>
      </c>
      <c r="K83" s="263">
        <f t="shared" si="23"/>
        <v>0</v>
      </c>
      <c r="L83" s="147">
        <f t="shared" si="24"/>
        <v>6</v>
      </c>
      <c r="M83" s="136">
        <f t="shared" si="25"/>
        <v>7.800000000000001</v>
      </c>
      <c r="N83" s="188">
        <f t="shared" si="27"/>
        <v>6</v>
      </c>
      <c r="O83" s="142">
        <f t="shared" si="26"/>
        <v>60000</v>
      </c>
      <c r="P83" s="49"/>
      <c r="Q83" s="101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155"/>
      <c r="BS83" s="5"/>
      <c r="BT83" s="5"/>
      <c r="BU83" s="5"/>
      <c r="BV83" s="5">
        <v>2</v>
      </c>
      <c r="BW83" s="5"/>
      <c r="BX83" s="155"/>
      <c r="BY83" s="5"/>
      <c r="BZ83" s="5"/>
      <c r="CA83" s="155"/>
      <c r="CB83" s="5"/>
      <c r="CC83" s="5"/>
      <c r="CD83" s="15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155"/>
      <c r="CQ83" s="5"/>
      <c r="CR83" s="5"/>
      <c r="CS83" s="5"/>
      <c r="CT83" s="5"/>
      <c r="CU83" s="5"/>
      <c r="CV83" s="15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155"/>
      <c r="DI83" s="5">
        <v>2</v>
      </c>
      <c r="DJ83" s="5"/>
      <c r="DK83" s="155"/>
      <c r="DL83" s="5"/>
      <c r="DM83" s="5"/>
      <c r="DN83" s="15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155"/>
      <c r="DZ83" s="5"/>
      <c r="EA83" s="5"/>
      <c r="EB83" s="5"/>
      <c r="EC83" s="155"/>
      <c r="ED83" s="5">
        <v>1</v>
      </c>
      <c r="EE83" s="5"/>
      <c r="EF83" s="160"/>
      <c r="EG83" s="5"/>
      <c r="EH83" s="5"/>
      <c r="EI83" s="5"/>
      <c r="EJ83" s="5"/>
      <c r="EK83" s="5"/>
      <c r="EL83" s="150"/>
      <c r="EM83" s="5"/>
      <c r="EN83" s="5"/>
      <c r="EO83" s="5"/>
      <c r="EP83" s="5"/>
      <c r="EQ83" s="5"/>
      <c r="ER83" s="155"/>
      <c r="ES83" s="5"/>
      <c r="ET83" s="5"/>
      <c r="EU83" s="5"/>
      <c r="EV83" s="5"/>
      <c r="EW83" s="5"/>
      <c r="EX83" s="5"/>
      <c r="EY83" s="5"/>
      <c r="EZ83" s="5"/>
      <c r="FA83" s="155"/>
      <c r="FB83" s="5"/>
      <c r="FC83" s="5"/>
      <c r="FD83" s="155"/>
      <c r="FE83" s="5"/>
      <c r="FF83" s="5"/>
      <c r="FG83" s="155"/>
      <c r="FH83" s="5"/>
      <c r="FI83" s="5"/>
      <c r="FJ83" s="155"/>
      <c r="FK83" s="5"/>
      <c r="FL83" s="5"/>
      <c r="FM83" s="155"/>
      <c r="FN83" s="5"/>
      <c r="FO83" s="5"/>
      <c r="FP83" s="155"/>
      <c r="FQ83" s="5"/>
      <c r="FR83" s="5"/>
      <c r="FS83" s="5"/>
      <c r="FT83" s="5">
        <v>1</v>
      </c>
      <c r="FU83" s="5"/>
      <c r="FV83" s="5"/>
      <c r="FW83" s="5"/>
      <c r="FX83" s="5"/>
      <c r="FY83" s="5"/>
      <c r="FZ83" s="5"/>
      <c r="GA83" s="249"/>
    </row>
    <row r="84" spans="1:183" ht="21" customHeight="1">
      <c r="A84" s="173" t="s">
        <v>1638</v>
      </c>
      <c r="B84" s="210"/>
      <c r="C84" s="95" t="s">
        <v>1591</v>
      </c>
      <c r="D84" s="50"/>
      <c r="E84" s="38">
        <v>15000</v>
      </c>
      <c r="F84" s="28"/>
      <c r="G84" s="28"/>
      <c r="H84" s="269">
        <f t="shared" si="20"/>
        <v>0</v>
      </c>
      <c r="I84" s="93">
        <f t="shared" si="21"/>
        <v>0</v>
      </c>
      <c r="J84" s="49">
        <f t="shared" si="22"/>
        <v>0</v>
      </c>
      <c r="K84" s="263">
        <f t="shared" si="23"/>
        <v>0</v>
      </c>
      <c r="L84" s="147">
        <f t="shared" si="24"/>
        <v>5</v>
      </c>
      <c r="M84" s="136">
        <f t="shared" si="25"/>
        <v>6.5</v>
      </c>
      <c r="N84" s="188">
        <f t="shared" si="27"/>
        <v>5</v>
      </c>
      <c r="O84" s="142">
        <f t="shared" si="26"/>
        <v>75000</v>
      </c>
      <c r="P84" s="49"/>
      <c r="Q84" s="101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155"/>
      <c r="BS84" s="5"/>
      <c r="BT84" s="5"/>
      <c r="BU84" s="5"/>
      <c r="BV84" s="5"/>
      <c r="BW84" s="5"/>
      <c r="BX84" s="155"/>
      <c r="BY84" s="5"/>
      <c r="BZ84" s="5"/>
      <c r="CA84" s="155"/>
      <c r="CB84" s="5"/>
      <c r="CC84" s="5"/>
      <c r="CD84" s="15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155"/>
      <c r="CQ84" s="5"/>
      <c r="CR84" s="5"/>
      <c r="CS84" s="5"/>
      <c r="CT84" s="5"/>
      <c r="CU84" s="5"/>
      <c r="CV84" s="15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155"/>
      <c r="DI84" s="5">
        <v>3</v>
      </c>
      <c r="DJ84" s="5"/>
      <c r="DK84" s="155"/>
      <c r="DL84" s="5"/>
      <c r="DM84" s="5"/>
      <c r="DN84" s="15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155"/>
      <c r="DZ84" s="5"/>
      <c r="EA84" s="5"/>
      <c r="EB84" s="5"/>
      <c r="EC84" s="155"/>
      <c r="ED84" s="5">
        <v>1</v>
      </c>
      <c r="EE84" s="5"/>
      <c r="EF84" s="160"/>
      <c r="EG84" s="5"/>
      <c r="EH84" s="5"/>
      <c r="EI84" s="5"/>
      <c r="EJ84" s="5"/>
      <c r="EK84" s="5"/>
      <c r="EL84" s="150"/>
      <c r="EM84" s="5"/>
      <c r="EN84" s="5"/>
      <c r="EO84" s="5"/>
      <c r="EP84" s="5"/>
      <c r="EQ84" s="5"/>
      <c r="ER84" s="155"/>
      <c r="ES84" s="5"/>
      <c r="ET84" s="5"/>
      <c r="EU84" s="5"/>
      <c r="EV84" s="5"/>
      <c r="EW84" s="5"/>
      <c r="EX84" s="5"/>
      <c r="EY84" s="5"/>
      <c r="EZ84" s="5"/>
      <c r="FA84" s="155"/>
      <c r="FB84" s="5"/>
      <c r="FC84" s="5"/>
      <c r="FD84" s="155"/>
      <c r="FE84" s="5"/>
      <c r="FF84" s="5"/>
      <c r="FG84" s="155"/>
      <c r="FH84" s="5"/>
      <c r="FI84" s="5"/>
      <c r="FJ84" s="155"/>
      <c r="FK84" s="5"/>
      <c r="FL84" s="5"/>
      <c r="FM84" s="155"/>
      <c r="FN84" s="5"/>
      <c r="FO84" s="5"/>
      <c r="FP84" s="155"/>
      <c r="FQ84" s="5"/>
      <c r="FR84" s="5"/>
      <c r="FS84" s="5"/>
      <c r="FT84" s="5">
        <v>1</v>
      </c>
      <c r="FU84" s="5"/>
      <c r="FV84" s="5"/>
      <c r="FW84" s="5"/>
      <c r="FX84" s="5"/>
      <c r="FY84" s="5"/>
      <c r="FZ84" s="5"/>
      <c r="GA84" s="249"/>
    </row>
    <row r="85" spans="1:183" ht="21" customHeight="1">
      <c r="A85" s="173" t="s">
        <v>1639</v>
      </c>
      <c r="B85" s="210" t="s">
        <v>628</v>
      </c>
      <c r="C85" s="52" t="s">
        <v>629</v>
      </c>
      <c r="D85" s="50" t="s">
        <v>64</v>
      </c>
      <c r="E85" s="27">
        <v>101650</v>
      </c>
      <c r="F85" s="28"/>
      <c r="G85" s="28">
        <v>3</v>
      </c>
      <c r="H85" s="269">
        <f t="shared" si="20"/>
        <v>3</v>
      </c>
      <c r="I85" s="93">
        <f t="shared" si="21"/>
        <v>0</v>
      </c>
      <c r="J85" s="49">
        <f t="shared" si="22"/>
        <v>0</v>
      </c>
      <c r="K85" s="263">
        <f t="shared" si="23"/>
        <v>0</v>
      </c>
      <c r="L85" s="147">
        <f t="shared" si="24"/>
        <v>6</v>
      </c>
      <c r="M85" s="136">
        <f t="shared" si="25"/>
        <v>7.800000000000001</v>
      </c>
      <c r="N85" s="188">
        <f t="shared" si="27"/>
        <v>3</v>
      </c>
      <c r="O85" s="142">
        <f t="shared" si="26"/>
        <v>304950</v>
      </c>
      <c r="P85" s="49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155"/>
      <c r="BS85" s="5"/>
      <c r="BT85" s="5"/>
      <c r="BU85" s="5"/>
      <c r="BV85" s="5"/>
      <c r="BW85" s="5"/>
      <c r="BX85" s="155"/>
      <c r="BY85" s="5"/>
      <c r="BZ85" s="5"/>
      <c r="CA85" s="155"/>
      <c r="CB85" s="5"/>
      <c r="CC85" s="5"/>
      <c r="CD85" s="15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155"/>
      <c r="CQ85" s="5"/>
      <c r="CR85" s="5"/>
      <c r="CS85" s="5"/>
      <c r="CT85" s="5"/>
      <c r="CU85" s="5"/>
      <c r="CV85" s="15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155"/>
      <c r="DI85" s="5"/>
      <c r="DJ85" s="5"/>
      <c r="DK85" s="155"/>
      <c r="DL85" s="5"/>
      <c r="DM85" s="5"/>
      <c r="DN85" s="15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155"/>
      <c r="DZ85" s="5"/>
      <c r="EA85" s="5"/>
      <c r="EB85" s="5"/>
      <c r="EC85" s="155"/>
      <c r="ED85" s="5"/>
      <c r="EE85" s="5"/>
      <c r="EF85" s="160"/>
      <c r="EG85" s="5"/>
      <c r="EH85" s="5"/>
      <c r="EI85" s="5"/>
      <c r="EJ85" s="5"/>
      <c r="EK85" s="5"/>
      <c r="EL85" s="150"/>
      <c r="EM85" s="5"/>
      <c r="EN85" s="5"/>
      <c r="EO85" s="5"/>
      <c r="EP85" s="5"/>
      <c r="EQ85" s="5"/>
      <c r="ER85" s="155"/>
      <c r="ES85" s="5"/>
      <c r="ET85" s="5"/>
      <c r="EU85" s="5"/>
      <c r="EV85" s="5"/>
      <c r="EW85" s="5"/>
      <c r="EX85" s="5"/>
      <c r="EY85" s="5"/>
      <c r="EZ85" s="5"/>
      <c r="FA85" s="155"/>
      <c r="FB85" s="5">
        <v>3</v>
      </c>
      <c r="FC85" s="5"/>
      <c r="FD85" s="155"/>
      <c r="FE85" s="5"/>
      <c r="FF85" s="5"/>
      <c r="FG85" s="155"/>
      <c r="FH85" s="5"/>
      <c r="FI85" s="5"/>
      <c r="FJ85" s="155"/>
      <c r="FK85" s="5">
        <v>3</v>
      </c>
      <c r="FL85" s="5"/>
      <c r="FM85" s="155"/>
      <c r="FN85" s="5"/>
      <c r="FO85" s="5"/>
      <c r="FP85" s="15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249"/>
    </row>
    <row r="86" spans="1:183" ht="21" customHeight="1">
      <c r="A86" s="173" t="s">
        <v>1640</v>
      </c>
      <c r="B86" s="94"/>
      <c r="C86" s="52" t="s">
        <v>1611</v>
      </c>
      <c r="D86" s="50" t="s">
        <v>110</v>
      </c>
      <c r="E86" s="27">
        <v>1982.18</v>
      </c>
      <c r="F86" s="28"/>
      <c r="G86" s="28"/>
      <c r="H86" s="269">
        <f t="shared" si="20"/>
        <v>0</v>
      </c>
      <c r="I86" s="93">
        <f t="shared" si="21"/>
        <v>0</v>
      </c>
      <c r="J86" s="49">
        <f t="shared" si="22"/>
        <v>0</v>
      </c>
      <c r="K86" s="263">
        <f t="shared" si="23"/>
        <v>0</v>
      </c>
      <c r="L86" s="147">
        <f t="shared" si="24"/>
        <v>3</v>
      </c>
      <c r="M86" s="136">
        <f t="shared" si="25"/>
        <v>3.9000000000000004</v>
      </c>
      <c r="N86" s="188">
        <f t="shared" si="27"/>
        <v>3</v>
      </c>
      <c r="O86" s="142">
        <f t="shared" si="26"/>
        <v>5946.54</v>
      </c>
      <c r="P86" s="49"/>
      <c r="Q86" s="5">
        <v>3</v>
      </c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155"/>
      <c r="BS86" s="5"/>
      <c r="BT86" s="5"/>
      <c r="BU86" s="5"/>
      <c r="BV86" s="5"/>
      <c r="BW86" s="5"/>
      <c r="BX86" s="155"/>
      <c r="BY86" s="5"/>
      <c r="BZ86" s="5"/>
      <c r="CA86" s="155"/>
      <c r="CB86" s="5"/>
      <c r="CC86" s="5"/>
      <c r="CD86" s="15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155"/>
      <c r="CQ86" s="5"/>
      <c r="CR86" s="5"/>
      <c r="CS86" s="5"/>
      <c r="CT86" s="5"/>
      <c r="CU86" s="5"/>
      <c r="CV86" s="15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155"/>
      <c r="DI86" s="5"/>
      <c r="DJ86" s="5"/>
      <c r="DK86" s="155"/>
      <c r="DL86" s="5"/>
      <c r="DM86" s="5"/>
      <c r="DN86" s="15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155"/>
      <c r="DZ86" s="5"/>
      <c r="EA86" s="5"/>
      <c r="EB86" s="5"/>
      <c r="EC86" s="155"/>
      <c r="ED86" s="5"/>
      <c r="EE86" s="5"/>
      <c r="EF86" s="160"/>
      <c r="EG86" s="5"/>
      <c r="EH86" s="5"/>
      <c r="EI86" s="5"/>
      <c r="EJ86" s="5"/>
      <c r="EK86" s="5"/>
      <c r="EL86" s="150"/>
      <c r="EM86" s="5"/>
      <c r="EN86" s="5"/>
      <c r="EO86" s="5"/>
      <c r="EP86" s="5"/>
      <c r="EQ86" s="5"/>
      <c r="ER86" s="155"/>
      <c r="ES86" s="5"/>
      <c r="ET86" s="5"/>
      <c r="EU86" s="5"/>
      <c r="EV86" s="5"/>
      <c r="EW86" s="5"/>
      <c r="EX86" s="5"/>
      <c r="EY86" s="5"/>
      <c r="EZ86" s="5"/>
      <c r="FA86" s="155"/>
      <c r="FB86" s="5"/>
      <c r="FC86" s="5"/>
      <c r="FD86" s="155"/>
      <c r="FE86" s="5"/>
      <c r="FF86" s="5"/>
      <c r="FG86" s="155"/>
      <c r="FH86" s="5"/>
      <c r="FI86" s="5"/>
      <c r="FJ86" s="155"/>
      <c r="FK86" s="5"/>
      <c r="FL86" s="5"/>
      <c r="FM86" s="155"/>
      <c r="FN86" s="5"/>
      <c r="FO86" s="5"/>
      <c r="FP86" s="15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249"/>
    </row>
    <row r="87" spans="1:183" ht="21" customHeight="1">
      <c r="A87" s="173" t="s">
        <v>1642</v>
      </c>
      <c r="B87" s="94" t="s">
        <v>631</v>
      </c>
      <c r="C87" s="97" t="s">
        <v>632</v>
      </c>
      <c r="D87" s="50" t="s">
        <v>78</v>
      </c>
      <c r="E87" s="27">
        <v>8.025</v>
      </c>
      <c r="F87" s="28">
        <v>740</v>
      </c>
      <c r="G87" s="28"/>
      <c r="H87" s="269">
        <f t="shared" si="20"/>
        <v>740</v>
      </c>
      <c r="I87" s="93">
        <f t="shared" si="21"/>
        <v>0</v>
      </c>
      <c r="J87" s="49">
        <f t="shared" si="22"/>
        <v>0</v>
      </c>
      <c r="K87" s="263">
        <f t="shared" si="23"/>
        <v>0</v>
      </c>
      <c r="L87" s="147">
        <f t="shared" si="24"/>
        <v>0</v>
      </c>
      <c r="M87" s="136">
        <f t="shared" si="25"/>
        <v>0</v>
      </c>
      <c r="N87" s="188"/>
      <c r="O87" s="142">
        <f t="shared" si="26"/>
        <v>0</v>
      </c>
      <c r="P87" s="49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155"/>
      <c r="BS87" s="5"/>
      <c r="BT87" s="5"/>
      <c r="BU87" s="5"/>
      <c r="BV87" s="5"/>
      <c r="BW87" s="5"/>
      <c r="BX87" s="155"/>
      <c r="BY87" s="5"/>
      <c r="BZ87" s="5"/>
      <c r="CA87" s="155"/>
      <c r="CB87" s="5"/>
      <c r="CC87" s="5"/>
      <c r="CD87" s="15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155"/>
      <c r="CQ87" s="5"/>
      <c r="CR87" s="5"/>
      <c r="CS87" s="5"/>
      <c r="CT87" s="5"/>
      <c r="CU87" s="5"/>
      <c r="CV87" s="15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155"/>
      <c r="DI87" s="5"/>
      <c r="DJ87" s="5"/>
      <c r="DK87" s="155"/>
      <c r="DL87" s="5"/>
      <c r="DM87" s="5"/>
      <c r="DN87" s="15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155"/>
      <c r="DZ87" s="5"/>
      <c r="EA87" s="5"/>
      <c r="EB87" s="5"/>
      <c r="EC87" s="155"/>
      <c r="ED87" s="5"/>
      <c r="EE87" s="5"/>
      <c r="EF87" s="160"/>
      <c r="EG87" s="5"/>
      <c r="EH87" s="5"/>
      <c r="EI87" s="5"/>
      <c r="EJ87" s="5"/>
      <c r="EK87" s="5"/>
      <c r="EL87" s="150"/>
      <c r="EM87" s="5"/>
      <c r="EN87" s="5"/>
      <c r="EO87" s="5"/>
      <c r="EP87" s="5"/>
      <c r="EQ87" s="5"/>
      <c r="ER87" s="155"/>
      <c r="ES87" s="5"/>
      <c r="ET87" s="5"/>
      <c r="EU87" s="5"/>
      <c r="EV87" s="5"/>
      <c r="EW87" s="5"/>
      <c r="EX87" s="5"/>
      <c r="EY87" s="5"/>
      <c r="EZ87" s="5"/>
      <c r="FA87" s="155"/>
      <c r="FB87" s="5"/>
      <c r="FC87" s="5"/>
      <c r="FD87" s="155"/>
      <c r="FE87" s="5"/>
      <c r="FF87" s="5"/>
      <c r="FG87" s="155"/>
      <c r="FH87" s="5"/>
      <c r="FI87" s="5"/>
      <c r="FJ87" s="155"/>
      <c r="FK87" s="5"/>
      <c r="FL87" s="5"/>
      <c r="FM87" s="155"/>
      <c r="FN87" s="5"/>
      <c r="FO87" s="5"/>
      <c r="FP87" s="15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249"/>
    </row>
    <row r="88" spans="1:183" ht="21" customHeight="1">
      <c r="A88" s="173" t="s">
        <v>1643</v>
      </c>
      <c r="B88" s="94" t="s">
        <v>1459</v>
      </c>
      <c r="C88" s="95" t="s">
        <v>1507</v>
      </c>
      <c r="D88" s="50" t="s">
        <v>548</v>
      </c>
      <c r="E88" s="27"/>
      <c r="F88" s="28"/>
      <c r="G88" s="28"/>
      <c r="H88" s="269">
        <f t="shared" si="20"/>
        <v>0</v>
      </c>
      <c r="I88" s="93">
        <f t="shared" si="21"/>
        <v>0</v>
      </c>
      <c r="J88" s="49">
        <f t="shared" si="22"/>
        <v>0</v>
      </c>
      <c r="K88" s="263">
        <f t="shared" si="23"/>
        <v>0</v>
      </c>
      <c r="L88" s="147">
        <f t="shared" si="24"/>
        <v>0</v>
      </c>
      <c r="M88" s="136">
        <f t="shared" si="25"/>
        <v>0</v>
      </c>
      <c r="N88" s="188">
        <f aca="true" t="shared" si="28" ref="N88:N96">L88-K88-H88</f>
        <v>0</v>
      </c>
      <c r="O88" s="142">
        <f t="shared" si="26"/>
        <v>0</v>
      </c>
      <c r="P88" s="49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155"/>
      <c r="BS88" s="5"/>
      <c r="BT88" s="5"/>
      <c r="BU88" s="5"/>
      <c r="BV88" s="5"/>
      <c r="BW88" s="5"/>
      <c r="BX88" s="155"/>
      <c r="BY88" s="5"/>
      <c r="BZ88" s="5"/>
      <c r="CA88" s="155"/>
      <c r="CB88" s="5"/>
      <c r="CC88" s="5"/>
      <c r="CD88" s="15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155"/>
      <c r="CQ88" s="5"/>
      <c r="CR88" s="5"/>
      <c r="CS88" s="5"/>
      <c r="CT88" s="5"/>
      <c r="CU88" s="5"/>
      <c r="CV88" s="15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155"/>
      <c r="DI88" s="5"/>
      <c r="DJ88" s="5"/>
      <c r="DK88" s="155"/>
      <c r="DL88" s="5"/>
      <c r="DM88" s="5"/>
      <c r="DN88" s="15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155"/>
      <c r="DZ88" s="5"/>
      <c r="EA88" s="5"/>
      <c r="EB88" s="5"/>
      <c r="EC88" s="155"/>
      <c r="ED88" s="5"/>
      <c r="EE88" s="5"/>
      <c r="EF88" s="160"/>
      <c r="EG88" s="5"/>
      <c r="EH88" s="5"/>
      <c r="EI88" s="5"/>
      <c r="EJ88" s="5"/>
      <c r="EK88" s="5"/>
      <c r="EL88" s="150"/>
      <c r="EM88" s="5"/>
      <c r="EN88" s="5"/>
      <c r="EO88" s="5"/>
      <c r="EP88" s="5"/>
      <c r="EQ88" s="5"/>
      <c r="ER88" s="155"/>
      <c r="ES88" s="5"/>
      <c r="ET88" s="5"/>
      <c r="EU88" s="5"/>
      <c r="EV88" s="5"/>
      <c r="EW88" s="5"/>
      <c r="EX88" s="5"/>
      <c r="EY88" s="5"/>
      <c r="EZ88" s="5"/>
      <c r="FA88" s="155"/>
      <c r="FB88" s="5"/>
      <c r="FC88" s="5"/>
      <c r="FD88" s="155"/>
      <c r="FE88" s="5"/>
      <c r="FF88" s="5"/>
      <c r="FG88" s="155"/>
      <c r="FH88" s="5"/>
      <c r="FI88" s="5"/>
      <c r="FJ88" s="155"/>
      <c r="FK88" s="5"/>
      <c r="FL88" s="5"/>
      <c r="FM88" s="155"/>
      <c r="FN88" s="5"/>
      <c r="FO88" s="5"/>
      <c r="FP88" s="15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249"/>
    </row>
    <row r="89" spans="1:183" ht="21" customHeight="1">
      <c r="A89" s="173" t="s">
        <v>1644</v>
      </c>
      <c r="B89" s="94" t="s">
        <v>1519</v>
      </c>
      <c r="C89" s="95" t="s">
        <v>1507</v>
      </c>
      <c r="D89" s="50" t="s">
        <v>548</v>
      </c>
      <c r="E89" s="27"/>
      <c r="F89" s="28"/>
      <c r="G89" s="28"/>
      <c r="H89" s="269">
        <f t="shared" si="20"/>
        <v>0</v>
      </c>
      <c r="I89" s="93">
        <f t="shared" si="21"/>
        <v>0</v>
      </c>
      <c r="J89" s="49">
        <f t="shared" si="22"/>
        <v>0</v>
      </c>
      <c r="K89" s="263">
        <f t="shared" si="23"/>
        <v>0</v>
      </c>
      <c r="L89" s="147">
        <f t="shared" si="24"/>
        <v>0</v>
      </c>
      <c r="M89" s="136">
        <f t="shared" si="25"/>
        <v>0</v>
      </c>
      <c r="N89" s="188">
        <f t="shared" si="28"/>
        <v>0</v>
      </c>
      <c r="O89" s="142">
        <f t="shared" si="26"/>
        <v>0</v>
      </c>
      <c r="P89" s="49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155"/>
      <c r="BS89" s="5"/>
      <c r="BT89" s="5"/>
      <c r="BU89" s="5"/>
      <c r="BV89" s="5"/>
      <c r="BW89" s="5"/>
      <c r="BX89" s="155"/>
      <c r="BY89" s="5"/>
      <c r="BZ89" s="5"/>
      <c r="CA89" s="155"/>
      <c r="CB89" s="5"/>
      <c r="CC89" s="5"/>
      <c r="CD89" s="15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155"/>
      <c r="CQ89" s="5"/>
      <c r="CR89" s="5"/>
      <c r="CS89" s="5"/>
      <c r="CT89" s="5"/>
      <c r="CU89" s="5"/>
      <c r="CV89" s="15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155"/>
      <c r="DI89" s="5"/>
      <c r="DJ89" s="5"/>
      <c r="DK89" s="155"/>
      <c r="DL89" s="5"/>
      <c r="DM89" s="5"/>
      <c r="DN89" s="15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155"/>
      <c r="DZ89" s="5"/>
      <c r="EA89" s="5"/>
      <c r="EB89" s="5"/>
      <c r="EC89" s="155"/>
      <c r="ED89" s="5"/>
      <c r="EE89" s="5"/>
      <c r="EF89" s="160"/>
      <c r="EG89" s="5"/>
      <c r="EH89" s="5"/>
      <c r="EI89" s="5"/>
      <c r="EJ89" s="5"/>
      <c r="EK89" s="5"/>
      <c r="EL89" s="150"/>
      <c r="EM89" s="5"/>
      <c r="EN89" s="5"/>
      <c r="EO89" s="5"/>
      <c r="EP89" s="5"/>
      <c r="EQ89" s="5"/>
      <c r="ER89" s="155"/>
      <c r="ES89" s="5"/>
      <c r="ET89" s="5"/>
      <c r="EU89" s="5"/>
      <c r="EV89" s="5"/>
      <c r="EW89" s="5"/>
      <c r="EX89" s="5"/>
      <c r="EY89" s="5"/>
      <c r="EZ89" s="5"/>
      <c r="FA89" s="155"/>
      <c r="FB89" s="5"/>
      <c r="FC89" s="5"/>
      <c r="FD89" s="155"/>
      <c r="FE89" s="5"/>
      <c r="FF89" s="5"/>
      <c r="FG89" s="155"/>
      <c r="FH89" s="5"/>
      <c r="FI89" s="5"/>
      <c r="FJ89" s="155"/>
      <c r="FK89" s="5"/>
      <c r="FL89" s="5"/>
      <c r="FM89" s="155"/>
      <c r="FN89" s="5"/>
      <c r="FO89" s="5"/>
      <c r="FP89" s="15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249"/>
    </row>
    <row r="90" spans="1:183" ht="21" customHeight="1">
      <c r="A90" s="173" t="s">
        <v>1645</v>
      </c>
      <c r="B90" s="94" t="s">
        <v>1458</v>
      </c>
      <c r="C90" s="95" t="s">
        <v>1508</v>
      </c>
      <c r="D90" s="50" t="s">
        <v>548</v>
      </c>
      <c r="E90" s="27"/>
      <c r="F90" s="28"/>
      <c r="G90" s="28"/>
      <c r="H90" s="269">
        <f t="shared" si="20"/>
        <v>0</v>
      </c>
      <c r="I90" s="93">
        <f t="shared" si="21"/>
        <v>0</v>
      </c>
      <c r="J90" s="49">
        <f t="shared" si="22"/>
        <v>0</v>
      </c>
      <c r="K90" s="263">
        <f t="shared" si="23"/>
        <v>0</v>
      </c>
      <c r="L90" s="147">
        <f t="shared" si="24"/>
        <v>0</v>
      </c>
      <c r="M90" s="136">
        <f t="shared" si="25"/>
        <v>0</v>
      </c>
      <c r="N90" s="188">
        <f t="shared" si="28"/>
        <v>0</v>
      </c>
      <c r="O90" s="142">
        <f t="shared" si="26"/>
        <v>0</v>
      </c>
      <c r="P90" s="49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155"/>
      <c r="BS90" s="5"/>
      <c r="BT90" s="5"/>
      <c r="BU90" s="5"/>
      <c r="BV90" s="5"/>
      <c r="BW90" s="5"/>
      <c r="BX90" s="155"/>
      <c r="BY90" s="5"/>
      <c r="BZ90" s="5"/>
      <c r="CA90" s="155"/>
      <c r="CB90" s="5"/>
      <c r="CC90" s="5"/>
      <c r="CD90" s="15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155"/>
      <c r="CQ90" s="5"/>
      <c r="CR90" s="5"/>
      <c r="CS90" s="5"/>
      <c r="CT90" s="5"/>
      <c r="CU90" s="5"/>
      <c r="CV90" s="15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155"/>
      <c r="DI90" s="5"/>
      <c r="DJ90" s="5"/>
      <c r="DK90" s="155"/>
      <c r="DL90" s="5"/>
      <c r="DM90" s="5"/>
      <c r="DN90" s="15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155"/>
      <c r="DZ90" s="5"/>
      <c r="EA90" s="5"/>
      <c r="EB90" s="5"/>
      <c r="EC90" s="155"/>
      <c r="ED90" s="5"/>
      <c r="EE90" s="5"/>
      <c r="EF90" s="160"/>
      <c r="EG90" s="5"/>
      <c r="EH90" s="5"/>
      <c r="EI90" s="5"/>
      <c r="EJ90" s="5"/>
      <c r="EK90" s="5"/>
      <c r="EL90" s="150"/>
      <c r="EM90" s="5"/>
      <c r="EN90" s="5"/>
      <c r="EO90" s="5"/>
      <c r="EP90" s="5"/>
      <c r="EQ90" s="5"/>
      <c r="ER90" s="155"/>
      <c r="ES90" s="5"/>
      <c r="ET90" s="5"/>
      <c r="EU90" s="5"/>
      <c r="EV90" s="5"/>
      <c r="EW90" s="5"/>
      <c r="EX90" s="5"/>
      <c r="EY90" s="5"/>
      <c r="EZ90" s="5"/>
      <c r="FA90" s="155"/>
      <c r="FB90" s="5"/>
      <c r="FC90" s="5"/>
      <c r="FD90" s="155"/>
      <c r="FE90" s="5"/>
      <c r="FF90" s="5"/>
      <c r="FG90" s="155"/>
      <c r="FH90" s="5"/>
      <c r="FI90" s="5"/>
      <c r="FJ90" s="155"/>
      <c r="FK90" s="5"/>
      <c r="FL90" s="5"/>
      <c r="FM90" s="155"/>
      <c r="FN90" s="5"/>
      <c r="FO90" s="5"/>
      <c r="FP90" s="15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249"/>
    </row>
    <row r="91" spans="1:183" ht="21" customHeight="1">
      <c r="A91" s="173"/>
      <c r="B91" s="210"/>
      <c r="C91" s="95" t="s">
        <v>1904</v>
      </c>
      <c r="D91" s="50"/>
      <c r="E91" s="27"/>
      <c r="F91" s="28"/>
      <c r="G91" s="28"/>
      <c r="H91" s="269"/>
      <c r="I91" s="93"/>
      <c r="J91" s="49"/>
      <c r="K91" s="263"/>
      <c r="L91" s="147"/>
      <c r="M91" s="136"/>
      <c r="N91" s="188"/>
      <c r="O91" s="142"/>
      <c r="P91" s="49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155"/>
      <c r="BS91" s="5"/>
      <c r="BT91" s="5"/>
      <c r="BU91" s="5"/>
      <c r="BV91" s="5"/>
      <c r="BW91" s="5"/>
      <c r="BX91" s="155"/>
      <c r="BY91" s="5"/>
      <c r="BZ91" s="5"/>
      <c r="CA91" s="155"/>
      <c r="CB91" s="5"/>
      <c r="CC91" s="5"/>
      <c r="CD91" s="15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155"/>
      <c r="CQ91" s="5"/>
      <c r="CR91" s="5"/>
      <c r="CS91" s="5"/>
      <c r="CT91" s="5"/>
      <c r="CU91" s="5"/>
      <c r="CV91" s="15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155"/>
      <c r="DI91" s="5"/>
      <c r="DJ91" s="5"/>
      <c r="DK91" s="155"/>
      <c r="DL91" s="5"/>
      <c r="DM91" s="5"/>
      <c r="DN91" s="15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155"/>
      <c r="DZ91" s="5"/>
      <c r="EA91" s="5"/>
      <c r="EB91" s="5"/>
      <c r="EC91" s="155"/>
      <c r="ED91" s="5"/>
      <c r="EE91" s="5"/>
      <c r="EF91" s="160"/>
      <c r="EG91" s="5"/>
      <c r="EH91" s="5"/>
      <c r="EI91" s="5"/>
      <c r="EJ91" s="5"/>
      <c r="EK91" s="5"/>
      <c r="EL91" s="150"/>
      <c r="EM91" s="5"/>
      <c r="EN91" s="5"/>
      <c r="EO91" s="5"/>
      <c r="EP91" s="5"/>
      <c r="EQ91" s="5"/>
      <c r="ER91" s="155"/>
      <c r="ES91" s="5"/>
      <c r="ET91" s="5"/>
      <c r="EU91" s="5"/>
      <c r="EV91" s="5"/>
      <c r="EW91" s="5"/>
      <c r="EX91" s="5"/>
      <c r="EY91" s="5"/>
      <c r="EZ91" s="5"/>
      <c r="FA91" s="155"/>
      <c r="FB91" s="5"/>
      <c r="FC91" s="5"/>
      <c r="FD91" s="155"/>
      <c r="FE91" s="5"/>
      <c r="FF91" s="5"/>
      <c r="FG91" s="155"/>
      <c r="FH91" s="5"/>
      <c r="FI91" s="5"/>
      <c r="FJ91" s="155"/>
      <c r="FK91" s="5"/>
      <c r="FL91" s="5"/>
      <c r="FM91" s="155"/>
      <c r="FN91" s="5"/>
      <c r="FO91" s="5"/>
      <c r="FP91" s="15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249"/>
    </row>
    <row r="92" spans="1:183" ht="21" customHeight="1">
      <c r="A92" s="173" t="s">
        <v>1646</v>
      </c>
      <c r="B92" s="94" t="s">
        <v>633</v>
      </c>
      <c r="C92" s="95" t="s">
        <v>634</v>
      </c>
      <c r="D92" s="47" t="s">
        <v>110</v>
      </c>
      <c r="E92" s="27">
        <v>12840</v>
      </c>
      <c r="F92" s="28"/>
      <c r="G92" s="28"/>
      <c r="H92" s="269">
        <f t="shared" si="20"/>
        <v>0</v>
      </c>
      <c r="I92" s="93">
        <f t="shared" si="21"/>
        <v>0</v>
      </c>
      <c r="J92" s="49">
        <f t="shared" si="22"/>
        <v>0</v>
      </c>
      <c r="K92" s="263">
        <f t="shared" si="23"/>
        <v>0</v>
      </c>
      <c r="L92" s="147">
        <f t="shared" si="24"/>
        <v>0</v>
      </c>
      <c r="M92" s="136">
        <f t="shared" si="25"/>
        <v>0</v>
      </c>
      <c r="N92" s="188">
        <f t="shared" si="28"/>
        <v>0</v>
      </c>
      <c r="O92" s="142">
        <f t="shared" si="26"/>
        <v>0</v>
      </c>
      <c r="P92" s="49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155"/>
      <c r="BS92" s="5"/>
      <c r="BT92" s="5"/>
      <c r="BU92" s="5"/>
      <c r="BV92" s="5"/>
      <c r="BW92" s="5"/>
      <c r="BX92" s="155"/>
      <c r="BY92" s="5"/>
      <c r="BZ92" s="5"/>
      <c r="CA92" s="155"/>
      <c r="CB92" s="5"/>
      <c r="CC92" s="5"/>
      <c r="CD92" s="15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155"/>
      <c r="CQ92" s="5"/>
      <c r="CR92" s="5"/>
      <c r="CS92" s="5"/>
      <c r="CT92" s="5"/>
      <c r="CU92" s="5"/>
      <c r="CV92" s="15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155"/>
      <c r="DI92" s="5"/>
      <c r="DJ92" s="5"/>
      <c r="DK92" s="155"/>
      <c r="DL92" s="5"/>
      <c r="DM92" s="5"/>
      <c r="DN92" s="15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155"/>
      <c r="DZ92" s="5"/>
      <c r="EA92" s="5"/>
      <c r="EB92" s="5"/>
      <c r="EC92" s="155"/>
      <c r="ED92" s="5"/>
      <c r="EE92" s="5"/>
      <c r="EF92" s="160"/>
      <c r="EG92" s="5"/>
      <c r="EH92" s="5"/>
      <c r="EI92" s="5"/>
      <c r="EJ92" s="5"/>
      <c r="EK92" s="5"/>
      <c r="EL92" s="150"/>
      <c r="EM92" s="5"/>
      <c r="EN92" s="5"/>
      <c r="EO92" s="5"/>
      <c r="EP92" s="5"/>
      <c r="EQ92" s="5"/>
      <c r="ER92" s="155"/>
      <c r="ES92" s="5"/>
      <c r="ET92" s="5"/>
      <c r="EU92" s="5"/>
      <c r="EV92" s="5"/>
      <c r="EW92" s="5"/>
      <c r="EX92" s="5"/>
      <c r="EY92" s="5"/>
      <c r="EZ92" s="5"/>
      <c r="FA92" s="155"/>
      <c r="FB92" s="5"/>
      <c r="FC92" s="5"/>
      <c r="FD92" s="155"/>
      <c r="FE92" s="5"/>
      <c r="FF92" s="5"/>
      <c r="FG92" s="155"/>
      <c r="FH92" s="5"/>
      <c r="FI92" s="5"/>
      <c r="FJ92" s="155"/>
      <c r="FK92" s="5"/>
      <c r="FL92" s="5"/>
      <c r="FM92" s="155"/>
      <c r="FN92" s="5"/>
      <c r="FO92" s="5"/>
      <c r="FP92" s="15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249"/>
    </row>
    <row r="93" spans="1:183" ht="21" customHeight="1">
      <c r="A93" s="173" t="s">
        <v>1647</v>
      </c>
      <c r="B93" s="210" t="s">
        <v>635</v>
      </c>
      <c r="C93" s="95" t="s">
        <v>636</v>
      </c>
      <c r="D93" s="47" t="s">
        <v>94</v>
      </c>
      <c r="E93" s="27">
        <v>300</v>
      </c>
      <c r="F93" s="28"/>
      <c r="G93" s="28"/>
      <c r="H93" s="269">
        <f t="shared" si="20"/>
        <v>0</v>
      </c>
      <c r="I93" s="93">
        <f t="shared" si="21"/>
        <v>0</v>
      </c>
      <c r="J93" s="49">
        <f t="shared" si="22"/>
        <v>0</v>
      </c>
      <c r="K93" s="263">
        <f t="shared" si="23"/>
        <v>0</v>
      </c>
      <c r="L93" s="147">
        <f t="shared" si="24"/>
        <v>9</v>
      </c>
      <c r="M93" s="136">
        <f t="shared" si="25"/>
        <v>11.700000000000001</v>
      </c>
      <c r="N93" s="188">
        <f t="shared" si="28"/>
        <v>9</v>
      </c>
      <c r="O93" s="142">
        <f t="shared" si="26"/>
        <v>2700</v>
      </c>
      <c r="P93" s="49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155"/>
      <c r="BS93" s="5"/>
      <c r="BT93" s="5"/>
      <c r="BU93" s="5"/>
      <c r="BV93" s="5"/>
      <c r="BW93" s="5"/>
      <c r="BX93" s="155"/>
      <c r="BY93" s="5"/>
      <c r="BZ93" s="5"/>
      <c r="CA93" s="155"/>
      <c r="CB93" s="5"/>
      <c r="CC93" s="5"/>
      <c r="CD93" s="15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155"/>
      <c r="CQ93" s="5"/>
      <c r="CR93" s="5"/>
      <c r="CS93" s="5"/>
      <c r="CT93" s="5"/>
      <c r="CU93" s="5"/>
      <c r="CV93" s="15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155"/>
      <c r="DI93" s="5"/>
      <c r="DJ93" s="5"/>
      <c r="DK93" s="155"/>
      <c r="DL93" s="5"/>
      <c r="DM93" s="5"/>
      <c r="DN93" s="15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155"/>
      <c r="DZ93" s="5"/>
      <c r="EA93" s="5"/>
      <c r="EB93" s="5"/>
      <c r="EC93" s="155"/>
      <c r="ED93" s="5"/>
      <c r="EE93" s="5"/>
      <c r="EF93" s="160"/>
      <c r="EG93" s="5"/>
      <c r="EH93" s="5"/>
      <c r="EI93" s="5"/>
      <c r="EJ93" s="5"/>
      <c r="EK93" s="5"/>
      <c r="EL93" s="150"/>
      <c r="EM93" s="5"/>
      <c r="EN93" s="5"/>
      <c r="EO93" s="5"/>
      <c r="EP93" s="5"/>
      <c r="EQ93" s="5"/>
      <c r="ER93" s="155"/>
      <c r="ES93" s="5"/>
      <c r="ET93" s="5"/>
      <c r="EU93" s="5"/>
      <c r="EV93" s="5"/>
      <c r="EW93" s="5"/>
      <c r="EX93" s="5"/>
      <c r="EY93" s="5"/>
      <c r="EZ93" s="5"/>
      <c r="FA93" s="155"/>
      <c r="FB93" s="5">
        <v>1</v>
      </c>
      <c r="FC93" s="5"/>
      <c r="FD93" s="155"/>
      <c r="FE93" s="5">
        <v>6</v>
      </c>
      <c r="FF93" s="5"/>
      <c r="FG93" s="155"/>
      <c r="FH93" s="5"/>
      <c r="FI93" s="5"/>
      <c r="FJ93" s="155"/>
      <c r="FK93" s="5">
        <v>1</v>
      </c>
      <c r="FL93" s="5"/>
      <c r="FM93" s="155"/>
      <c r="FN93" s="5">
        <v>1</v>
      </c>
      <c r="FO93" s="5"/>
      <c r="FP93" s="15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249"/>
    </row>
    <row r="94" spans="1:183" ht="21" customHeight="1">
      <c r="A94" s="173" t="s">
        <v>1648</v>
      </c>
      <c r="B94" s="210" t="s">
        <v>637</v>
      </c>
      <c r="C94" s="95" t="s">
        <v>638</v>
      </c>
      <c r="D94" s="47" t="s">
        <v>94</v>
      </c>
      <c r="E94" s="27">
        <v>300</v>
      </c>
      <c r="F94" s="28"/>
      <c r="G94" s="28"/>
      <c r="H94" s="269">
        <f t="shared" si="20"/>
        <v>0</v>
      </c>
      <c r="I94" s="93">
        <f t="shared" si="21"/>
        <v>0</v>
      </c>
      <c r="J94" s="49">
        <f t="shared" si="22"/>
        <v>0</v>
      </c>
      <c r="K94" s="263">
        <f t="shared" si="23"/>
        <v>0</v>
      </c>
      <c r="L94" s="147">
        <f t="shared" si="24"/>
        <v>12</v>
      </c>
      <c r="M94" s="136">
        <f t="shared" si="25"/>
        <v>15.600000000000001</v>
      </c>
      <c r="N94" s="188">
        <f t="shared" si="28"/>
        <v>12</v>
      </c>
      <c r="O94" s="142">
        <f t="shared" si="26"/>
        <v>3600</v>
      </c>
      <c r="P94" s="49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>
        <v>3</v>
      </c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155"/>
      <c r="BS94" s="5"/>
      <c r="BT94" s="5"/>
      <c r="BU94" s="5"/>
      <c r="BV94" s="5"/>
      <c r="BW94" s="5"/>
      <c r="BX94" s="155"/>
      <c r="BY94" s="5"/>
      <c r="BZ94" s="5"/>
      <c r="CA94" s="155"/>
      <c r="CB94" s="5"/>
      <c r="CC94" s="5"/>
      <c r="CD94" s="15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155"/>
      <c r="CQ94" s="5"/>
      <c r="CR94" s="5"/>
      <c r="CS94" s="5"/>
      <c r="CT94" s="5"/>
      <c r="CU94" s="5"/>
      <c r="CV94" s="15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155"/>
      <c r="DI94" s="5"/>
      <c r="DJ94" s="5"/>
      <c r="DK94" s="155"/>
      <c r="DL94" s="5"/>
      <c r="DM94" s="5"/>
      <c r="DN94" s="15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155"/>
      <c r="DZ94" s="5"/>
      <c r="EA94" s="5"/>
      <c r="EB94" s="5"/>
      <c r="EC94" s="155"/>
      <c r="ED94" s="5"/>
      <c r="EE94" s="5"/>
      <c r="EF94" s="160"/>
      <c r="EG94" s="5"/>
      <c r="EH94" s="5"/>
      <c r="EI94" s="5"/>
      <c r="EJ94" s="5"/>
      <c r="EK94" s="5"/>
      <c r="EL94" s="150"/>
      <c r="EM94" s="5"/>
      <c r="EN94" s="5"/>
      <c r="EO94" s="5"/>
      <c r="EP94" s="5"/>
      <c r="EQ94" s="5"/>
      <c r="ER94" s="155"/>
      <c r="ES94" s="5"/>
      <c r="ET94" s="5"/>
      <c r="EU94" s="5"/>
      <c r="EV94" s="5"/>
      <c r="EW94" s="5"/>
      <c r="EX94" s="5"/>
      <c r="EY94" s="5"/>
      <c r="EZ94" s="5"/>
      <c r="FA94" s="155"/>
      <c r="FB94" s="5">
        <v>1</v>
      </c>
      <c r="FC94" s="5"/>
      <c r="FD94" s="155"/>
      <c r="FE94" s="5">
        <v>6</v>
      </c>
      <c r="FF94" s="5"/>
      <c r="FG94" s="155"/>
      <c r="FH94" s="5"/>
      <c r="FI94" s="5"/>
      <c r="FJ94" s="155"/>
      <c r="FK94" s="5">
        <v>1</v>
      </c>
      <c r="FL94" s="5"/>
      <c r="FM94" s="155"/>
      <c r="FN94" s="5">
        <v>1</v>
      </c>
      <c r="FO94" s="5"/>
      <c r="FP94" s="15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249"/>
    </row>
    <row r="95" spans="1:183" ht="21" customHeight="1">
      <c r="A95" s="173" t="s">
        <v>1649</v>
      </c>
      <c r="B95" s="210"/>
      <c r="C95" s="95" t="s">
        <v>639</v>
      </c>
      <c r="D95" s="50" t="s">
        <v>78</v>
      </c>
      <c r="E95" s="27">
        <v>169.06</v>
      </c>
      <c r="F95" s="28"/>
      <c r="G95" s="28"/>
      <c r="H95" s="269">
        <f t="shared" si="20"/>
        <v>0</v>
      </c>
      <c r="I95" s="93">
        <f t="shared" si="21"/>
        <v>0</v>
      </c>
      <c r="J95" s="49">
        <f t="shared" si="22"/>
        <v>0</v>
      </c>
      <c r="K95" s="263">
        <f t="shared" si="23"/>
        <v>0</v>
      </c>
      <c r="L95" s="147">
        <f t="shared" si="24"/>
        <v>0</v>
      </c>
      <c r="M95" s="136">
        <f t="shared" si="25"/>
        <v>0</v>
      </c>
      <c r="N95" s="188">
        <f t="shared" si="28"/>
        <v>0</v>
      </c>
      <c r="O95" s="142">
        <f t="shared" si="26"/>
        <v>0</v>
      </c>
      <c r="P95" s="49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155"/>
      <c r="BS95" s="5"/>
      <c r="BT95" s="5"/>
      <c r="BU95" s="5"/>
      <c r="BV95" s="5"/>
      <c r="BW95" s="5"/>
      <c r="BX95" s="155"/>
      <c r="BY95" s="5"/>
      <c r="BZ95" s="5"/>
      <c r="CA95" s="155"/>
      <c r="CB95" s="5"/>
      <c r="CC95" s="5"/>
      <c r="CD95" s="15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155"/>
      <c r="CQ95" s="5"/>
      <c r="CR95" s="5"/>
      <c r="CS95" s="5"/>
      <c r="CT95" s="5"/>
      <c r="CU95" s="5"/>
      <c r="CV95" s="15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155"/>
      <c r="DI95" s="5"/>
      <c r="DJ95" s="5"/>
      <c r="DK95" s="155"/>
      <c r="DL95" s="5"/>
      <c r="DM95" s="5"/>
      <c r="DN95" s="15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155"/>
      <c r="DZ95" s="5"/>
      <c r="EA95" s="5"/>
      <c r="EB95" s="5"/>
      <c r="EC95" s="155"/>
      <c r="ED95" s="5"/>
      <c r="EE95" s="5"/>
      <c r="EF95" s="160"/>
      <c r="EG95" s="5"/>
      <c r="EH95" s="5"/>
      <c r="EI95" s="5"/>
      <c r="EJ95" s="5"/>
      <c r="EK95" s="5"/>
      <c r="EL95" s="150"/>
      <c r="EM95" s="5"/>
      <c r="EN95" s="5"/>
      <c r="EO95" s="5"/>
      <c r="EP95" s="5"/>
      <c r="EQ95" s="5"/>
      <c r="ER95" s="155"/>
      <c r="ES95" s="5"/>
      <c r="ET95" s="5"/>
      <c r="EU95" s="5"/>
      <c r="EV95" s="5"/>
      <c r="EW95" s="5"/>
      <c r="EX95" s="5"/>
      <c r="EY95" s="5"/>
      <c r="EZ95" s="5"/>
      <c r="FA95" s="155"/>
      <c r="FB95" s="5"/>
      <c r="FC95" s="5"/>
      <c r="FD95" s="155"/>
      <c r="FE95" s="5"/>
      <c r="FF95" s="5"/>
      <c r="FG95" s="155"/>
      <c r="FH95" s="5"/>
      <c r="FI95" s="5"/>
      <c r="FJ95" s="155"/>
      <c r="FK95" s="5"/>
      <c r="FL95" s="5"/>
      <c r="FM95" s="155"/>
      <c r="FN95" s="5"/>
      <c r="FO95" s="5"/>
      <c r="FP95" s="15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249"/>
    </row>
    <row r="96" spans="1:183" ht="21" customHeight="1">
      <c r="A96" s="173" t="s">
        <v>1650</v>
      </c>
      <c r="B96" s="210" t="s">
        <v>640</v>
      </c>
      <c r="C96" s="95" t="s">
        <v>641</v>
      </c>
      <c r="D96" s="50" t="s">
        <v>78</v>
      </c>
      <c r="E96" s="27">
        <v>169.06</v>
      </c>
      <c r="F96" s="28"/>
      <c r="G96" s="28"/>
      <c r="H96" s="269">
        <f t="shared" si="20"/>
        <v>0</v>
      </c>
      <c r="I96" s="93">
        <f t="shared" si="21"/>
        <v>0</v>
      </c>
      <c r="J96" s="49">
        <f t="shared" si="22"/>
        <v>0</v>
      </c>
      <c r="K96" s="263">
        <f t="shared" si="23"/>
        <v>0</v>
      </c>
      <c r="L96" s="147">
        <f t="shared" si="24"/>
        <v>3</v>
      </c>
      <c r="M96" s="136">
        <f t="shared" si="25"/>
        <v>3.9000000000000004</v>
      </c>
      <c r="N96" s="188">
        <f t="shared" si="28"/>
        <v>3</v>
      </c>
      <c r="O96" s="142">
        <f t="shared" si="26"/>
        <v>507.18</v>
      </c>
      <c r="P96" s="49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155"/>
      <c r="BS96" s="5"/>
      <c r="BT96" s="5"/>
      <c r="BU96" s="5"/>
      <c r="BV96" s="5"/>
      <c r="BW96" s="5"/>
      <c r="BX96" s="155"/>
      <c r="BY96" s="5"/>
      <c r="BZ96" s="5"/>
      <c r="CA96" s="155"/>
      <c r="CB96" s="5"/>
      <c r="CC96" s="5"/>
      <c r="CD96" s="15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155"/>
      <c r="CQ96" s="5"/>
      <c r="CR96" s="5"/>
      <c r="CS96" s="5"/>
      <c r="CT96" s="5"/>
      <c r="CU96" s="5"/>
      <c r="CV96" s="15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155"/>
      <c r="DI96" s="5"/>
      <c r="DJ96" s="5"/>
      <c r="DK96" s="155"/>
      <c r="DL96" s="5"/>
      <c r="DM96" s="5"/>
      <c r="DN96" s="15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155"/>
      <c r="DZ96" s="5"/>
      <c r="EA96" s="5"/>
      <c r="EB96" s="5"/>
      <c r="EC96" s="155"/>
      <c r="ED96" s="5"/>
      <c r="EE96" s="5"/>
      <c r="EF96" s="160"/>
      <c r="EG96" s="5"/>
      <c r="EH96" s="5"/>
      <c r="EI96" s="5"/>
      <c r="EJ96" s="5"/>
      <c r="EK96" s="5"/>
      <c r="EL96" s="150"/>
      <c r="EM96" s="5"/>
      <c r="EN96" s="5"/>
      <c r="EO96" s="5"/>
      <c r="EP96" s="5"/>
      <c r="EQ96" s="5"/>
      <c r="ER96" s="155"/>
      <c r="ES96" s="5"/>
      <c r="ET96" s="5"/>
      <c r="EU96" s="5"/>
      <c r="EV96" s="5"/>
      <c r="EW96" s="5"/>
      <c r="EX96" s="5"/>
      <c r="EY96" s="5"/>
      <c r="EZ96" s="5"/>
      <c r="FA96" s="155"/>
      <c r="FB96" s="5"/>
      <c r="FC96" s="5"/>
      <c r="FD96" s="155"/>
      <c r="FE96" s="5"/>
      <c r="FF96" s="5"/>
      <c r="FG96" s="155"/>
      <c r="FH96" s="5"/>
      <c r="FI96" s="5"/>
      <c r="FJ96" s="155"/>
      <c r="FK96" s="5"/>
      <c r="FL96" s="5"/>
      <c r="FM96" s="155"/>
      <c r="FN96" s="5"/>
      <c r="FO96" s="5"/>
      <c r="FP96" s="155"/>
      <c r="FQ96" s="5"/>
      <c r="FR96" s="5"/>
      <c r="FS96" s="5"/>
      <c r="FT96" s="5">
        <v>3</v>
      </c>
      <c r="FU96" s="5"/>
      <c r="FV96" s="5"/>
      <c r="FW96" s="5"/>
      <c r="FX96" s="5"/>
      <c r="FY96" s="5"/>
      <c r="FZ96" s="5"/>
      <c r="GA96" s="249"/>
    </row>
    <row r="97" spans="1:183" ht="21" customHeight="1">
      <c r="A97" s="173" t="s">
        <v>1651</v>
      </c>
      <c r="B97" s="210" t="s">
        <v>642</v>
      </c>
      <c r="C97" s="95" t="s">
        <v>1532</v>
      </c>
      <c r="D97" s="50" t="s">
        <v>78</v>
      </c>
      <c r="E97" s="27">
        <v>443</v>
      </c>
      <c r="F97" s="28">
        <v>13</v>
      </c>
      <c r="G97" s="28"/>
      <c r="H97" s="269">
        <f t="shared" si="20"/>
        <v>13</v>
      </c>
      <c r="I97" s="93">
        <f t="shared" si="21"/>
        <v>0</v>
      </c>
      <c r="J97" s="49">
        <f t="shared" si="22"/>
        <v>0</v>
      </c>
      <c r="K97" s="263">
        <f t="shared" si="23"/>
        <v>0</v>
      </c>
      <c r="L97" s="147">
        <f t="shared" si="24"/>
        <v>1</v>
      </c>
      <c r="M97" s="136">
        <f t="shared" si="25"/>
        <v>1.3</v>
      </c>
      <c r="N97" s="188"/>
      <c r="O97" s="142">
        <f t="shared" si="26"/>
        <v>0</v>
      </c>
      <c r="P97" s="49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155"/>
      <c r="BS97" s="5"/>
      <c r="BT97" s="5"/>
      <c r="BU97" s="5"/>
      <c r="BV97" s="5"/>
      <c r="BW97" s="5"/>
      <c r="BX97" s="155"/>
      <c r="BY97" s="5"/>
      <c r="BZ97" s="5"/>
      <c r="CA97" s="155"/>
      <c r="CB97" s="5"/>
      <c r="CC97" s="5"/>
      <c r="CD97" s="15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155"/>
      <c r="CQ97" s="5"/>
      <c r="CR97" s="5"/>
      <c r="CS97" s="5"/>
      <c r="CT97" s="5"/>
      <c r="CU97" s="5"/>
      <c r="CV97" s="15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155"/>
      <c r="DI97" s="5"/>
      <c r="DJ97" s="5"/>
      <c r="DK97" s="155"/>
      <c r="DL97" s="5"/>
      <c r="DM97" s="5"/>
      <c r="DN97" s="15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155"/>
      <c r="DZ97" s="5"/>
      <c r="EA97" s="5"/>
      <c r="EB97" s="5"/>
      <c r="EC97" s="155"/>
      <c r="ED97" s="5"/>
      <c r="EE97" s="5"/>
      <c r="EF97" s="160"/>
      <c r="EG97" s="5"/>
      <c r="EH97" s="5"/>
      <c r="EI97" s="5"/>
      <c r="EJ97" s="5"/>
      <c r="EK97" s="5"/>
      <c r="EL97" s="150"/>
      <c r="EM97" s="5"/>
      <c r="EN97" s="5"/>
      <c r="EO97" s="5"/>
      <c r="EP97" s="5"/>
      <c r="EQ97" s="5"/>
      <c r="ER97" s="155"/>
      <c r="ES97" s="5"/>
      <c r="ET97" s="5"/>
      <c r="EU97" s="5"/>
      <c r="EV97" s="5"/>
      <c r="EW97" s="5"/>
      <c r="EX97" s="5"/>
      <c r="EY97" s="5"/>
      <c r="EZ97" s="5"/>
      <c r="FA97" s="155"/>
      <c r="FB97" s="5">
        <v>1</v>
      </c>
      <c r="FC97" s="5"/>
      <c r="FD97" s="155"/>
      <c r="FE97" s="5"/>
      <c r="FF97" s="5"/>
      <c r="FG97" s="155"/>
      <c r="FH97" s="5"/>
      <c r="FI97" s="5"/>
      <c r="FJ97" s="155"/>
      <c r="FK97" s="5"/>
      <c r="FL97" s="5"/>
      <c r="FM97" s="155"/>
      <c r="FN97" s="5"/>
      <c r="FO97" s="5"/>
      <c r="FP97" s="15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249"/>
    </row>
    <row r="98" spans="1:183" ht="21" customHeight="1">
      <c r="A98" s="173" t="s">
        <v>1652</v>
      </c>
      <c r="B98" s="210" t="s">
        <v>643</v>
      </c>
      <c r="C98" s="95" t="s">
        <v>644</v>
      </c>
      <c r="D98" s="50" t="s">
        <v>78</v>
      </c>
      <c r="E98" s="27">
        <v>214</v>
      </c>
      <c r="F98" s="28"/>
      <c r="G98" s="28"/>
      <c r="H98" s="269">
        <f t="shared" si="20"/>
        <v>0</v>
      </c>
      <c r="I98" s="93">
        <f t="shared" si="21"/>
        <v>0</v>
      </c>
      <c r="J98" s="49">
        <f t="shared" si="22"/>
        <v>0</v>
      </c>
      <c r="K98" s="263">
        <f t="shared" si="23"/>
        <v>0</v>
      </c>
      <c r="L98" s="147">
        <f t="shared" si="24"/>
        <v>4</v>
      </c>
      <c r="M98" s="136">
        <f t="shared" si="25"/>
        <v>5.2</v>
      </c>
      <c r="N98" s="188">
        <f aca="true" t="shared" si="29" ref="N98:N103">L98-K98-H98</f>
        <v>4</v>
      </c>
      <c r="O98" s="142">
        <f t="shared" si="26"/>
        <v>856</v>
      </c>
      <c r="P98" s="49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155"/>
      <c r="BS98" s="5"/>
      <c r="BT98" s="5"/>
      <c r="BU98" s="5"/>
      <c r="BV98" s="5"/>
      <c r="BW98" s="5"/>
      <c r="BX98" s="155"/>
      <c r="BY98" s="5"/>
      <c r="BZ98" s="5"/>
      <c r="CA98" s="155"/>
      <c r="CB98" s="5"/>
      <c r="CC98" s="5"/>
      <c r="CD98" s="15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155"/>
      <c r="CQ98" s="5"/>
      <c r="CR98" s="5"/>
      <c r="CS98" s="5"/>
      <c r="CT98" s="5"/>
      <c r="CU98" s="5"/>
      <c r="CV98" s="15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155"/>
      <c r="DI98" s="5"/>
      <c r="DJ98" s="5"/>
      <c r="DK98" s="155"/>
      <c r="DL98" s="5"/>
      <c r="DM98" s="5"/>
      <c r="DN98" s="15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155"/>
      <c r="DZ98" s="5"/>
      <c r="EA98" s="5"/>
      <c r="EB98" s="5"/>
      <c r="EC98" s="155"/>
      <c r="ED98" s="5"/>
      <c r="EE98" s="5"/>
      <c r="EF98" s="160"/>
      <c r="EG98" s="5"/>
      <c r="EH98" s="5"/>
      <c r="EI98" s="5"/>
      <c r="EJ98" s="5"/>
      <c r="EK98" s="5"/>
      <c r="EL98" s="150"/>
      <c r="EM98" s="5"/>
      <c r="EN98" s="5"/>
      <c r="EO98" s="5"/>
      <c r="EP98" s="5"/>
      <c r="EQ98" s="5"/>
      <c r="ER98" s="155"/>
      <c r="ES98" s="5"/>
      <c r="ET98" s="5"/>
      <c r="EU98" s="5"/>
      <c r="EV98" s="5"/>
      <c r="EW98" s="5"/>
      <c r="EX98" s="5"/>
      <c r="EY98" s="5"/>
      <c r="EZ98" s="5"/>
      <c r="FA98" s="155"/>
      <c r="FB98" s="5">
        <v>1</v>
      </c>
      <c r="FC98" s="5"/>
      <c r="FD98" s="155"/>
      <c r="FE98" s="5"/>
      <c r="FF98" s="5"/>
      <c r="FG98" s="155"/>
      <c r="FH98" s="5"/>
      <c r="FI98" s="5"/>
      <c r="FJ98" s="155"/>
      <c r="FK98" s="5"/>
      <c r="FL98" s="5"/>
      <c r="FM98" s="155"/>
      <c r="FN98" s="5"/>
      <c r="FO98" s="5"/>
      <c r="FP98" s="155"/>
      <c r="FQ98" s="5"/>
      <c r="FR98" s="5"/>
      <c r="FS98" s="5"/>
      <c r="FT98" s="5">
        <v>3</v>
      </c>
      <c r="FU98" s="5"/>
      <c r="FV98" s="5"/>
      <c r="FW98" s="5"/>
      <c r="FX98" s="5"/>
      <c r="FY98" s="5"/>
      <c r="FZ98" s="5"/>
      <c r="GA98" s="249"/>
    </row>
    <row r="99" spans="1:183" ht="21" customHeight="1">
      <c r="A99" s="173" t="s">
        <v>1653</v>
      </c>
      <c r="B99" s="210"/>
      <c r="C99" s="95" t="s">
        <v>645</v>
      </c>
      <c r="D99" s="50" t="s">
        <v>78</v>
      </c>
      <c r="E99" s="27">
        <v>1900</v>
      </c>
      <c r="F99" s="28"/>
      <c r="G99" s="28"/>
      <c r="H99" s="269">
        <f t="shared" si="20"/>
        <v>0</v>
      </c>
      <c r="I99" s="93">
        <f t="shared" si="21"/>
        <v>0</v>
      </c>
      <c r="J99" s="49">
        <f t="shared" si="22"/>
        <v>0</v>
      </c>
      <c r="K99" s="263">
        <f t="shared" si="23"/>
        <v>0</v>
      </c>
      <c r="L99" s="147">
        <f t="shared" si="24"/>
        <v>0</v>
      </c>
      <c r="M99" s="136">
        <f t="shared" si="25"/>
        <v>0</v>
      </c>
      <c r="N99" s="188">
        <f t="shared" si="29"/>
        <v>0</v>
      </c>
      <c r="O99" s="142">
        <f t="shared" si="26"/>
        <v>0</v>
      </c>
      <c r="P99" s="49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155"/>
      <c r="BS99" s="5"/>
      <c r="BT99" s="5"/>
      <c r="BU99" s="5"/>
      <c r="BV99" s="5"/>
      <c r="BW99" s="5"/>
      <c r="BX99" s="155"/>
      <c r="BY99" s="5"/>
      <c r="BZ99" s="5"/>
      <c r="CA99" s="155"/>
      <c r="CB99" s="5"/>
      <c r="CC99" s="5"/>
      <c r="CD99" s="15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155"/>
      <c r="CQ99" s="5"/>
      <c r="CR99" s="5"/>
      <c r="CS99" s="5"/>
      <c r="CT99" s="5"/>
      <c r="CU99" s="5"/>
      <c r="CV99" s="15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155"/>
      <c r="DI99" s="5"/>
      <c r="DJ99" s="5"/>
      <c r="DK99" s="155"/>
      <c r="DL99" s="5"/>
      <c r="DM99" s="5"/>
      <c r="DN99" s="15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155"/>
      <c r="DZ99" s="5"/>
      <c r="EA99" s="5"/>
      <c r="EB99" s="5"/>
      <c r="EC99" s="155"/>
      <c r="ED99" s="5"/>
      <c r="EE99" s="5"/>
      <c r="EF99" s="160"/>
      <c r="EG99" s="5"/>
      <c r="EH99" s="5"/>
      <c r="EI99" s="5"/>
      <c r="EJ99" s="5"/>
      <c r="EK99" s="5"/>
      <c r="EL99" s="150"/>
      <c r="EM99" s="5"/>
      <c r="EN99" s="5"/>
      <c r="EO99" s="5"/>
      <c r="EP99" s="5"/>
      <c r="EQ99" s="5"/>
      <c r="ER99" s="155"/>
      <c r="ES99" s="5"/>
      <c r="ET99" s="5"/>
      <c r="EU99" s="5"/>
      <c r="EV99" s="5"/>
      <c r="EW99" s="5"/>
      <c r="EX99" s="5"/>
      <c r="EY99" s="5"/>
      <c r="EZ99" s="5"/>
      <c r="FA99" s="155"/>
      <c r="FB99" s="5"/>
      <c r="FC99" s="5"/>
      <c r="FD99" s="155"/>
      <c r="FE99" s="5"/>
      <c r="FF99" s="5"/>
      <c r="FG99" s="155"/>
      <c r="FH99" s="5"/>
      <c r="FI99" s="5"/>
      <c r="FJ99" s="155"/>
      <c r="FK99" s="5"/>
      <c r="FL99" s="5"/>
      <c r="FM99" s="155"/>
      <c r="FN99" s="5"/>
      <c r="FO99" s="5"/>
      <c r="FP99" s="15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249"/>
    </row>
    <row r="100" spans="1:183" ht="21" customHeight="1">
      <c r="A100" s="173" t="s">
        <v>1654</v>
      </c>
      <c r="B100" s="210"/>
      <c r="C100" s="95" t="s">
        <v>646</v>
      </c>
      <c r="D100" s="50" t="s">
        <v>78</v>
      </c>
      <c r="E100" s="27">
        <v>950</v>
      </c>
      <c r="F100" s="28"/>
      <c r="G100" s="28"/>
      <c r="H100" s="269">
        <f t="shared" si="20"/>
        <v>0</v>
      </c>
      <c r="I100" s="93">
        <f t="shared" si="21"/>
        <v>0</v>
      </c>
      <c r="J100" s="49">
        <f t="shared" si="22"/>
        <v>0</v>
      </c>
      <c r="K100" s="263">
        <f t="shared" si="23"/>
        <v>0</v>
      </c>
      <c r="L100" s="147">
        <f t="shared" si="24"/>
        <v>0</v>
      </c>
      <c r="M100" s="136">
        <f t="shared" si="25"/>
        <v>0</v>
      </c>
      <c r="N100" s="188">
        <f t="shared" si="29"/>
        <v>0</v>
      </c>
      <c r="O100" s="142">
        <f t="shared" si="26"/>
        <v>0</v>
      </c>
      <c r="P100" s="49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155"/>
      <c r="BS100" s="5"/>
      <c r="BT100" s="5"/>
      <c r="BU100" s="5"/>
      <c r="BV100" s="5"/>
      <c r="BW100" s="5"/>
      <c r="BX100" s="155"/>
      <c r="BY100" s="5"/>
      <c r="BZ100" s="5"/>
      <c r="CA100" s="155"/>
      <c r="CB100" s="5"/>
      <c r="CC100" s="5"/>
      <c r="CD100" s="15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155"/>
      <c r="CQ100" s="5"/>
      <c r="CR100" s="5"/>
      <c r="CS100" s="5"/>
      <c r="CT100" s="5"/>
      <c r="CU100" s="5"/>
      <c r="CV100" s="15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155"/>
      <c r="DI100" s="5"/>
      <c r="DJ100" s="5"/>
      <c r="DK100" s="155"/>
      <c r="DL100" s="5"/>
      <c r="DM100" s="5"/>
      <c r="DN100" s="15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155"/>
      <c r="DZ100" s="5"/>
      <c r="EA100" s="5"/>
      <c r="EB100" s="5"/>
      <c r="EC100" s="155"/>
      <c r="ED100" s="5"/>
      <c r="EE100" s="5"/>
      <c r="EF100" s="160"/>
      <c r="EG100" s="5"/>
      <c r="EH100" s="5"/>
      <c r="EI100" s="5"/>
      <c r="EJ100" s="5"/>
      <c r="EK100" s="5"/>
      <c r="EL100" s="150"/>
      <c r="EM100" s="5"/>
      <c r="EN100" s="5"/>
      <c r="EO100" s="5"/>
      <c r="EP100" s="5"/>
      <c r="EQ100" s="5"/>
      <c r="ER100" s="155"/>
      <c r="ES100" s="5"/>
      <c r="ET100" s="5"/>
      <c r="EU100" s="5"/>
      <c r="EV100" s="5"/>
      <c r="EW100" s="5"/>
      <c r="EX100" s="5"/>
      <c r="EY100" s="5"/>
      <c r="EZ100" s="5"/>
      <c r="FA100" s="155"/>
      <c r="FB100" s="5"/>
      <c r="FC100" s="5"/>
      <c r="FD100" s="155"/>
      <c r="FE100" s="5"/>
      <c r="FF100" s="5"/>
      <c r="FG100" s="155"/>
      <c r="FH100" s="5"/>
      <c r="FI100" s="5"/>
      <c r="FJ100" s="155"/>
      <c r="FK100" s="5"/>
      <c r="FL100" s="5"/>
      <c r="FM100" s="155"/>
      <c r="FN100" s="5"/>
      <c r="FO100" s="5"/>
      <c r="FP100" s="15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249"/>
    </row>
    <row r="101" spans="1:183" ht="21" customHeight="1">
      <c r="A101" s="173" t="s">
        <v>1655</v>
      </c>
      <c r="B101" s="94"/>
      <c r="C101" s="95" t="s">
        <v>647</v>
      </c>
      <c r="D101" s="50" t="s">
        <v>110</v>
      </c>
      <c r="E101" s="27">
        <v>80</v>
      </c>
      <c r="F101" s="28"/>
      <c r="G101" s="28"/>
      <c r="H101" s="269">
        <f t="shared" si="20"/>
        <v>0</v>
      </c>
      <c r="I101" s="93">
        <f t="shared" si="21"/>
        <v>0</v>
      </c>
      <c r="J101" s="49">
        <f t="shared" si="22"/>
        <v>0</v>
      </c>
      <c r="K101" s="263">
        <f t="shared" si="23"/>
        <v>0</v>
      </c>
      <c r="L101" s="147">
        <f t="shared" si="24"/>
        <v>0</v>
      </c>
      <c r="M101" s="136">
        <f t="shared" si="25"/>
        <v>0</v>
      </c>
      <c r="N101" s="188">
        <f t="shared" si="29"/>
        <v>0</v>
      </c>
      <c r="O101" s="142">
        <f t="shared" si="26"/>
        <v>0</v>
      </c>
      <c r="P101" s="49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155"/>
      <c r="BS101" s="5"/>
      <c r="BT101" s="5"/>
      <c r="BU101" s="5"/>
      <c r="BV101" s="5"/>
      <c r="BW101" s="5"/>
      <c r="BX101" s="155"/>
      <c r="BY101" s="5"/>
      <c r="BZ101" s="5"/>
      <c r="CA101" s="155"/>
      <c r="CB101" s="5"/>
      <c r="CC101" s="5"/>
      <c r="CD101" s="15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155"/>
      <c r="CQ101" s="5"/>
      <c r="CR101" s="5"/>
      <c r="CS101" s="5"/>
      <c r="CT101" s="5"/>
      <c r="CU101" s="5"/>
      <c r="CV101" s="15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155"/>
      <c r="DI101" s="5"/>
      <c r="DJ101" s="5"/>
      <c r="DK101" s="155"/>
      <c r="DL101" s="5"/>
      <c r="DM101" s="5"/>
      <c r="DN101" s="15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155"/>
      <c r="DZ101" s="5"/>
      <c r="EA101" s="5"/>
      <c r="EB101" s="5"/>
      <c r="EC101" s="155"/>
      <c r="ED101" s="5"/>
      <c r="EE101" s="5"/>
      <c r="EF101" s="160"/>
      <c r="EG101" s="5"/>
      <c r="EH101" s="5"/>
      <c r="EI101" s="5"/>
      <c r="EJ101" s="5"/>
      <c r="EK101" s="5"/>
      <c r="EL101" s="150"/>
      <c r="EM101" s="5"/>
      <c r="EN101" s="5"/>
      <c r="EO101" s="5"/>
      <c r="EP101" s="5"/>
      <c r="EQ101" s="5"/>
      <c r="ER101" s="155"/>
      <c r="ES101" s="5"/>
      <c r="ET101" s="5"/>
      <c r="EU101" s="5"/>
      <c r="EV101" s="5"/>
      <c r="EW101" s="5"/>
      <c r="EX101" s="5"/>
      <c r="EY101" s="5"/>
      <c r="EZ101" s="5"/>
      <c r="FA101" s="155"/>
      <c r="FB101" s="5"/>
      <c r="FC101" s="5"/>
      <c r="FD101" s="155"/>
      <c r="FE101" s="5"/>
      <c r="FF101" s="5"/>
      <c r="FG101" s="155"/>
      <c r="FH101" s="5"/>
      <c r="FI101" s="5"/>
      <c r="FJ101" s="155"/>
      <c r="FK101" s="5"/>
      <c r="FL101" s="5"/>
      <c r="FM101" s="155"/>
      <c r="FN101" s="5"/>
      <c r="FO101" s="5"/>
      <c r="FP101" s="15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249"/>
    </row>
    <row r="102" spans="1:183" ht="21" customHeight="1">
      <c r="A102" s="173" t="s">
        <v>1656</v>
      </c>
      <c r="B102" s="94" t="s">
        <v>648</v>
      </c>
      <c r="C102" s="51" t="s">
        <v>649</v>
      </c>
      <c r="D102" s="50" t="s">
        <v>110</v>
      </c>
      <c r="E102" s="27">
        <v>80</v>
      </c>
      <c r="F102" s="28"/>
      <c r="G102" s="28"/>
      <c r="H102" s="269">
        <f t="shared" si="20"/>
        <v>0</v>
      </c>
      <c r="I102" s="93">
        <f t="shared" si="21"/>
        <v>0</v>
      </c>
      <c r="J102" s="49">
        <f t="shared" si="22"/>
        <v>0</v>
      </c>
      <c r="K102" s="263">
        <f t="shared" si="23"/>
        <v>0</v>
      </c>
      <c r="L102" s="147">
        <f t="shared" si="24"/>
        <v>12</v>
      </c>
      <c r="M102" s="136">
        <f t="shared" si="25"/>
        <v>15.600000000000001</v>
      </c>
      <c r="N102" s="188">
        <f t="shared" si="29"/>
        <v>12</v>
      </c>
      <c r="O102" s="142">
        <f t="shared" si="26"/>
        <v>960</v>
      </c>
      <c r="P102" s="49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155"/>
      <c r="BS102" s="5"/>
      <c r="BT102" s="5"/>
      <c r="BU102" s="5"/>
      <c r="BV102" s="5">
        <v>2</v>
      </c>
      <c r="BW102" s="5"/>
      <c r="BX102" s="155"/>
      <c r="BY102" s="5"/>
      <c r="BZ102" s="5"/>
      <c r="CA102" s="155"/>
      <c r="CB102" s="5"/>
      <c r="CC102" s="5"/>
      <c r="CD102" s="15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155"/>
      <c r="CQ102" s="5"/>
      <c r="CR102" s="5"/>
      <c r="CS102" s="5"/>
      <c r="CT102" s="5">
        <v>10</v>
      </c>
      <c r="CU102" s="5"/>
      <c r="CV102" s="15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155"/>
      <c r="DI102" s="5"/>
      <c r="DJ102" s="5"/>
      <c r="DK102" s="155"/>
      <c r="DL102" s="5"/>
      <c r="DM102" s="5"/>
      <c r="DN102" s="15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155"/>
      <c r="DZ102" s="5"/>
      <c r="EA102" s="5"/>
      <c r="EB102" s="5"/>
      <c r="EC102" s="155"/>
      <c r="ED102" s="5"/>
      <c r="EE102" s="5"/>
      <c r="EF102" s="160"/>
      <c r="EG102" s="5"/>
      <c r="EH102" s="5"/>
      <c r="EI102" s="5"/>
      <c r="EJ102" s="5"/>
      <c r="EK102" s="5"/>
      <c r="EL102" s="150"/>
      <c r="EM102" s="5"/>
      <c r="EN102" s="5"/>
      <c r="EO102" s="5"/>
      <c r="EP102" s="5"/>
      <c r="EQ102" s="5"/>
      <c r="ER102" s="155"/>
      <c r="ES102" s="5"/>
      <c r="ET102" s="5"/>
      <c r="EU102" s="5"/>
      <c r="EV102" s="5"/>
      <c r="EW102" s="5"/>
      <c r="EX102" s="5"/>
      <c r="EY102" s="5"/>
      <c r="EZ102" s="5"/>
      <c r="FA102" s="155"/>
      <c r="FB102" s="5"/>
      <c r="FC102" s="5"/>
      <c r="FD102" s="155"/>
      <c r="FE102" s="5"/>
      <c r="FF102" s="5"/>
      <c r="FG102" s="155"/>
      <c r="FH102" s="5"/>
      <c r="FI102" s="5"/>
      <c r="FJ102" s="155"/>
      <c r="FK102" s="5"/>
      <c r="FL102" s="5"/>
      <c r="FM102" s="155"/>
      <c r="FN102" s="5"/>
      <c r="FO102" s="5"/>
      <c r="FP102" s="15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249"/>
    </row>
    <row r="103" spans="1:183" ht="21" customHeight="1">
      <c r="A103" s="173" t="s">
        <v>1657</v>
      </c>
      <c r="B103" s="210" t="s">
        <v>650</v>
      </c>
      <c r="C103" s="95" t="s">
        <v>651</v>
      </c>
      <c r="D103" s="50" t="s">
        <v>110</v>
      </c>
      <c r="E103" s="195">
        <v>200</v>
      </c>
      <c r="F103" s="28">
        <v>4</v>
      </c>
      <c r="G103" s="28"/>
      <c r="H103" s="269">
        <f t="shared" si="20"/>
        <v>4</v>
      </c>
      <c r="I103" s="93">
        <f t="shared" si="21"/>
        <v>0</v>
      </c>
      <c r="J103" s="49">
        <f t="shared" si="22"/>
        <v>0</v>
      </c>
      <c r="K103" s="263">
        <f t="shared" si="23"/>
        <v>0</v>
      </c>
      <c r="L103" s="147">
        <f t="shared" si="24"/>
        <v>7</v>
      </c>
      <c r="M103" s="136">
        <f t="shared" si="25"/>
        <v>9.1</v>
      </c>
      <c r="N103" s="188">
        <f t="shared" si="29"/>
        <v>3</v>
      </c>
      <c r="O103" s="142">
        <f t="shared" si="26"/>
        <v>600</v>
      </c>
      <c r="P103" s="49"/>
      <c r="Q103" s="5">
        <v>1</v>
      </c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>
        <v>3</v>
      </c>
      <c r="BQ103" s="5"/>
      <c r="BR103" s="155"/>
      <c r="BS103" s="5"/>
      <c r="BT103" s="5"/>
      <c r="BU103" s="5"/>
      <c r="BV103" s="5"/>
      <c r="BW103" s="5"/>
      <c r="BX103" s="155"/>
      <c r="BY103" s="5"/>
      <c r="BZ103" s="5"/>
      <c r="CA103" s="155"/>
      <c r="CB103" s="5"/>
      <c r="CC103" s="5"/>
      <c r="CD103" s="15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155"/>
      <c r="CQ103" s="5"/>
      <c r="CR103" s="5"/>
      <c r="CS103" s="5"/>
      <c r="CT103" s="5"/>
      <c r="CU103" s="5"/>
      <c r="CV103" s="15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155"/>
      <c r="DI103" s="5"/>
      <c r="DJ103" s="5"/>
      <c r="DK103" s="155"/>
      <c r="DL103" s="5"/>
      <c r="DM103" s="5"/>
      <c r="DN103" s="15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155"/>
      <c r="DZ103" s="5"/>
      <c r="EA103" s="5"/>
      <c r="EB103" s="5"/>
      <c r="EC103" s="155"/>
      <c r="ED103" s="5"/>
      <c r="EE103" s="5"/>
      <c r="EF103" s="160"/>
      <c r="EG103" s="5">
        <v>3</v>
      </c>
      <c r="EH103" s="5"/>
      <c r="EI103" s="5"/>
      <c r="EJ103" s="5"/>
      <c r="EK103" s="5"/>
      <c r="EL103" s="150"/>
      <c r="EM103" s="5"/>
      <c r="EN103" s="5"/>
      <c r="EO103" s="5"/>
      <c r="EP103" s="5"/>
      <c r="EQ103" s="5"/>
      <c r="ER103" s="155"/>
      <c r="ES103" s="5"/>
      <c r="ET103" s="5"/>
      <c r="EU103" s="5"/>
      <c r="EV103" s="5"/>
      <c r="EW103" s="5"/>
      <c r="EX103" s="5"/>
      <c r="EY103" s="5"/>
      <c r="EZ103" s="5"/>
      <c r="FA103" s="155"/>
      <c r="FB103" s="5"/>
      <c r="FC103" s="5"/>
      <c r="FD103" s="155"/>
      <c r="FE103" s="5"/>
      <c r="FF103" s="5"/>
      <c r="FG103" s="155"/>
      <c r="FH103" s="5"/>
      <c r="FI103" s="5"/>
      <c r="FJ103" s="155"/>
      <c r="FK103" s="5"/>
      <c r="FL103" s="5"/>
      <c r="FM103" s="155"/>
      <c r="FN103" s="5"/>
      <c r="FO103" s="5"/>
      <c r="FP103" s="15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249"/>
    </row>
    <row r="104" spans="1:183" ht="21" customHeight="1">
      <c r="A104" s="173" t="s">
        <v>1658</v>
      </c>
      <c r="B104" s="210" t="s">
        <v>652</v>
      </c>
      <c r="C104" s="95" t="s">
        <v>653</v>
      </c>
      <c r="D104" s="50" t="s">
        <v>112</v>
      </c>
      <c r="E104" s="27">
        <v>2350</v>
      </c>
      <c r="F104" s="28">
        <v>14</v>
      </c>
      <c r="G104" s="28"/>
      <c r="H104" s="269">
        <f t="shared" si="20"/>
        <v>14</v>
      </c>
      <c r="I104" s="93">
        <f t="shared" si="21"/>
        <v>0</v>
      </c>
      <c r="J104" s="49">
        <f t="shared" si="22"/>
        <v>0</v>
      </c>
      <c r="K104" s="263">
        <f t="shared" si="23"/>
        <v>0</v>
      </c>
      <c r="L104" s="147">
        <f t="shared" si="24"/>
        <v>2</v>
      </c>
      <c r="M104" s="136">
        <f t="shared" si="25"/>
        <v>2.6</v>
      </c>
      <c r="N104" s="188"/>
      <c r="O104" s="142">
        <f t="shared" si="26"/>
        <v>0</v>
      </c>
      <c r="P104" s="49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155"/>
      <c r="BS104" s="5"/>
      <c r="BT104" s="5"/>
      <c r="BU104" s="5"/>
      <c r="BV104" s="5"/>
      <c r="BW104" s="5"/>
      <c r="BX104" s="155"/>
      <c r="BY104" s="5"/>
      <c r="BZ104" s="5"/>
      <c r="CA104" s="155"/>
      <c r="CB104" s="5"/>
      <c r="CC104" s="5"/>
      <c r="CD104" s="155"/>
      <c r="CE104" s="5"/>
      <c r="CF104" s="5"/>
      <c r="CG104" s="5"/>
      <c r="CH104" s="5">
        <v>1</v>
      </c>
      <c r="CI104" s="5"/>
      <c r="CJ104" s="5"/>
      <c r="CK104" s="5"/>
      <c r="CL104" s="5"/>
      <c r="CM104" s="5"/>
      <c r="CN104" s="5"/>
      <c r="CO104" s="5"/>
      <c r="CP104" s="155"/>
      <c r="CQ104" s="5"/>
      <c r="CR104" s="5"/>
      <c r="CS104" s="5"/>
      <c r="CT104" s="5"/>
      <c r="CU104" s="5"/>
      <c r="CV104" s="155"/>
      <c r="CW104" s="5">
        <v>1</v>
      </c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155"/>
      <c r="DI104" s="5"/>
      <c r="DJ104" s="5"/>
      <c r="DK104" s="155"/>
      <c r="DL104" s="5"/>
      <c r="DM104" s="5"/>
      <c r="DN104" s="15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155"/>
      <c r="DZ104" s="5"/>
      <c r="EA104" s="5"/>
      <c r="EB104" s="5"/>
      <c r="EC104" s="155"/>
      <c r="ED104" s="5"/>
      <c r="EE104" s="5"/>
      <c r="EF104" s="160"/>
      <c r="EG104" s="5"/>
      <c r="EH104" s="5"/>
      <c r="EI104" s="5"/>
      <c r="EJ104" s="5"/>
      <c r="EK104" s="5"/>
      <c r="EL104" s="150"/>
      <c r="EM104" s="5"/>
      <c r="EN104" s="5"/>
      <c r="EO104" s="5"/>
      <c r="EP104" s="5"/>
      <c r="EQ104" s="5"/>
      <c r="ER104" s="155"/>
      <c r="ES104" s="5"/>
      <c r="ET104" s="5"/>
      <c r="EU104" s="5"/>
      <c r="EV104" s="5"/>
      <c r="EW104" s="5"/>
      <c r="EX104" s="5"/>
      <c r="EY104" s="5"/>
      <c r="EZ104" s="5"/>
      <c r="FA104" s="155"/>
      <c r="FB104" s="5"/>
      <c r="FC104" s="5"/>
      <c r="FD104" s="155"/>
      <c r="FE104" s="5"/>
      <c r="FF104" s="5"/>
      <c r="FG104" s="155"/>
      <c r="FH104" s="5"/>
      <c r="FI104" s="5"/>
      <c r="FJ104" s="155"/>
      <c r="FK104" s="5"/>
      <c r="FL104" s="5"/>
      <c r="FM104" s="155"/>
      <c r="FN104" s="5"/>
      <c r="FO104" s="5"/>
      <c r="FP104" s="15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249"/>
    </row>
    <row r="105" spans="1:183" ht="21" customHeight="1">
      <c r="A105" s="173" t="s">
        <v>1659</v>
      </c>
      <c r="B105" s="210" t="s">
        <v>654</v>
      </c>
      <c r="C105" s="95" t="s">
        <v>655</v>
      </c>
      <c r="D105" s="50" t="s">
        <v>83</v>
      </c>
      <c r="E105" s="27">
        <v>1400</v>
      </c>
      <c r="F105" s="28"/>
      <c r="G105" s="28"/>
      <c r="H105" s="269">
        <f t="shared" si="20"/>
        <v>0</v>
      </c>
      <c r="I105" s="93">
        <f t="shared" si="21"/>
        <v>0</v>
      </c>
      <c r="J105" s="49">
        <f t="shared" si="22"/>
        <v>2</v>
      </c>
      <c r="K105" s="263">
        <f t="shared" si="23"/>
        <v>2</v>
      </c>
      <c r="L105" s="147">
        <f t="shared" si="24"/>
        <v>12</v>
      </c>
      <c r="M105" s="136">
        <f t="shared" si="25"/>
        <v>15.600000000000001</v>
      </c>
      <c r="N105" s="188">
        <f>L105-K105-H105</f>
        <v>10</v>
      </c>
      <c r="O105" s="142">
        <f t="shared" si="26"/>
        <v>14000</v>
      </c>
      <c r="P105" s="49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155"/>
      <c r="BS105" s="5"/>
      <c r="BT105" s="5"/>
      <c r="BU105" s="5"/>
      <c r="BV105" s="5"/>
      <c r="BW105" s="5"/>
      <c r="BX105" s="155"/>
      <c r="BY105" s="5"/>
      <c r="BZ105" s="5"/>
      <c r="CA105" s="155"/>
      <c r="CB105" s="5"/>
      <c r="CC105" s="5"/>
      <c r="CD105" s="15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155"/>
      <c r="CQ105" s="5"/>
      <c r="CR105" s="5"/>
      <c r="CS105" s="5"/>
      <c r="CT105" s="5"/>
      <c r="CU105" s="5"/>
      <c r="CV105" s="15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155">
        <v>2</v>
      </c>
      <c r="DI105" s="5">
        <v>12</v>
      </c>
      <c r="DJ105" s="5"/>
      <c r="DK105" s="155"/>
      <c r="DL105" s="5"/>
      <c r="DM105" s="5"/>
      <c r="DN105" s="15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155"/>
      <c r="DZ105" s="5"/>
      <c r="EA105" s="5"/>
      <c r="EB105" s="5"/>
      <c r="EC105" s="155"/>
      <c r="ED105" s="5"/>
      <c r="EE105" s="5"/>
      <c r="EF105" s="160"/>
      <c r="EG105" s="5"/>
      <c r="EH105" s="5"/>
      <c r="EI105" s="5"/>
      <c r="EJ105" s="5"/>
      <c r="EK105" s="5"/>
      <c r="EL105" s="150"/>
      <c r="EM105" s="5"/>
      <c r="EN105" s="5"/>
      <c r="EO105" s="5"/>
      <c r="EP105" s="5"/>
      <c r="EQ105" s="5"/>
      <c r="ER105" s="155"/>
      <c r="ES105" s="5"/>
      <c r="ET105" s="5"/>
      <c r="EU105" s="5"/>
      <c r="EV105" s="5"/>
      <c r="EW105" s="5"/>
      <c r="EX105" s="5"/>
      <c r="EY105" s="5"/>
      <c r="EZ105" s="5"/>
      <c r="FA105" s="155"/>
      <c r="FB105" s="5"/>
      <c r="FC105" s="5"/>
      <c r="FD105" s="155"/>
      <c r="FE105" s="5"/>
      <c r="FF105" s="5"/>
      <c r="FG105" s="155"/>
      <c r="FH105" s="5"/>
      <c r="FI105" s="5"/>
      <c r="FJ105" s="155"/>
      <c r="FK105" s="5"/>
      <c r="FL105" s="5"/>
      <c r="FM105" s="155"/>
      <c r="FN105" s="5"/>
      <c r="FO105" s="5"/>
      <c r="FP105" s="15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249"/>
    </row>
    <row r="106" spans="1:183" ht="21" customHeight="1">
      <c r="A106" s="173" t="s">
        <v>1660</v>
      </c>
      <c r="B106" s="210" t="s">
        <v>656</v>
      </c>
      <c r="C106" s="95" t="s">
        <v>657</v>
      </c>
      <c r="D106" s="50" t="s">
        <v>64</v>
      </c>
      <c r="E106" s="27">
        <v>2</v>
      </c>
      <c r="F106" s="28">
        <v>800</v>
      </c>
      <c r="G106" s="28"/>
      <c r="H106" s="269">
        <f t="shared" si="20"/>
        <v>800</v>
      </c>
      <c r="I106" s="93">
        <f t="shared" si="21"/>
        <v>0</v>
      </c>
      <c r="J106" s="49">
        <f t="shared" si="22"/>
        <v>0</v>
      </c>
      <c r="K106" s="263">
        <f t="shared" si="23"/>
        <v>0</v>
      </c>
      <c r="L106" s="147">
        <f t="shared" si="24"/>
        <v>670</v>
      </c>
      <c r="M106" s="136">
        <f t="shared" si="25"/>
        <v>871</v>
      </c>
      <c r="N106" s="188"/>
      <c r="O106" s="142">
        <f t="shared" si="26"/>
        <v>0</v>
      </c>
      <c r="P106" s="49"/>
      <c r="Q106" s="5">
        <v>100</v>
      </c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>
        <v>50</v>
      </c>
      <c r="BQ106" s="5"/>
      <c r="BR106" s="155"/>
      <c r="BS106" s="5"/>
      <c r="BT106" s="5"/>
      <c r="BU106" s="5"/>
      <c r="BV106" s="5"/>
      <c r="BW106" s="5"/>
      <c r="BX106" s="155"/>
      <c r="BY106" s="5">
        <v>100</v>
      </c>
      <c r="BZ106" s="5"/>
      <c r="CA106" s="155"/>
      <c r="CB106" s="5"/>
      <c r="CC106" s="5"/>
      <c r="CD106" s="15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155"/>
      <c r="CQ106" s="5"/>
      <c r="CR106" s="5"/>
      <c r="CS106" s="5"/>
      <c r="CT106" s="5">
        <v>100</v>
      </c>
      <c r="CU106" s="5"/>
      <c r="CV106" s="15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155"/>
      <c r="DI106" s="5"/>
      <c r="DJ106" s="5"/>
      <c r="DK106" s="155"/>
      <c r="DL106" s="5"/>
      <c r="DM106" s="5"/>
      <c r="DN106" s="15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155"/>
      <c r="DZ106" s="5"/>
      <c r="EA106" s="5"/>
      <c r="EB106" s="5"/>
      <c r="EC106" s="155"/>
      <c r="ED106" s="5">
        <v>50</v>
      </c>
      <c r="EE106" s="5"/>
      <c r="EF106" s="160"/>
      <c r="EG106" s="5"/>
      <c r="EH106" s="5"/>
      <c r="EI106" s="5"/>
      <c r="EJ106" s="5"/>
      <c r="EK106" s="5"/>
      <c r="EL106" s="150"/>
      <c r="EM106" s="5"/>
      <c r="EN106" s="5"/>
      <c r="EO106" s="5"/>
      <c r="EP106" s="5"/>
      <c r="EQ106" s="5"/>
      <c r="ER106" s="155"/>
      <c r="ES106" s="5"/>
      <c r="ET106" s="5"/>
      <c r="EU106" s="5"/>
      <c r="EV106" s="5"/>
      <c r="EW106" s="5"/>
      <c r="EX106" s="5"/>
      <c r="EY106" s="5"/>
      <c r="EZ106" s="5"/>
      <c r="FA106" s="155"/>
      <c r="FB106" s="5">
        <v>40</v>
      </c>
      <c r="FC106" s="5"/>
      <c r="FD106" s="155"/>
      <c r="FE106" s="5">
        <v>150</v>
      </c>
      <c r="FF106" s="5"/>
      <c r="FG106" s="155"/>
      <c r="FH106" s="5"/>
      <c r="FI106" s="5"/>
      <c r="FJ106" s="155"/>
      <c r="FK106" s="5">
        <v>40</v>
      </c>
      <c r="FL106" s="5"/>
      <c r="FM106" s="155"/>
      <c r="FN106" s="5">
        <v>40</v>
      </c>
      <c r="FO106" s="5"/>
      <c r="FP106" s="15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249"/>
    </row>
    <row r="107" spans="1:183" ht="21" customHeight="1">
      <c r="A107" s="173" t="s">
        <v>1661</v>
      </c>
      <c r="B107" s="210" t="s">
        <v>658</v>
      </c>
      <c r="C107" s="95" t="s">
        <v>659</v>
      </c>
      <c r="D107" s="50" t="s">
        <v>548</v>
      </c>
      <c r="E107" s="27">
        <v>650</v>
      </c>
      <c r="F107" s="28"/>
      <c r="G107" s="28"/>
      <c r="H107" s="269">
        <f aca="true" t="shared" si="30" ref="H107:H121">F107+G107</f>
        <v>0</v>
      </c>
      <c r="I107" s="93">
        <f aca="true" t="shared" si="31" ref="I107:I121">P107+R107+U107+X107+AD107+AA107+AG107+AJ107+AM107+AP107+AS107+AV107+AY107+BB107+BE107+BH107+BK107+BN107+BQ107+BT107+BW107+BZ107+CC107+CF107+CI107+CL107+CO107+CR107+CU107+CX107+DA107+DD107+DG107+DJ107+DM107+DP107+DS107+DV107+DY107+EB107+EE107+EH107+EK107+EN107+EQ107+ET107+EW107+EZ107+FC107+FF107+FI107+FL107+FO107+FR107+FU107+FX107</f>
        <v>0</v>
      </c>
      <c r="J107" s="49">
        <f aca="true" t="shared" si="32" ref="J107:J121">S107+V107+Y107+AB107+AE107+AH107+AK107+AN107+AQ107+AT107+AW107+AZ107+BC107+BF107+BI107+BL107+BO107+BR107+BX107+CA107+CD107+CG107+CJ107+CP107+CS107+CV107+CY107+DB107+DH107+CM107+DE107+FY107+DK107+DN107+DQ107+DT107+DW107+DZ107+EC107+EF107+EI107+EL107+EO107+ER107+EU107+EX107+FA107+FD107+FG107+FJ107+FM107+FP107+FS107+FV107</f>
        <v>0</v>
      </c>
      <c r="K107" s="263">
        <f aca="true" t="shared" si="33" ref="K107:K121">I107+J107</f>
        <v>0</v>
      </c>
      <c r="L107" s="147">
        <f aca="true" t="shared" si="34" ref="L107:L138">T107+W107+Z107+AC107+AF107+AI107+AL107+AO107+AR107+AU107+AX107+BA107+BD107+BG107+BJ107+BM107+BP107+BS107+BY107+CB107+CE107+CH107+CK107+CQ107+CT107+CW107+CZ107+DC107+DI107+DL107+DO107+DR107+DU107+DX107+EA107+ED107+EG107+EJ107+EM107+EP107+ES107+EV107+EY107+FB107+FE107+FH107+FK107+FN107+FQ107+FT107+FW107+FZ107+Q107+BV107+CN107+DF107</f>
        <v>88</v>
      </c>
      <c r="M107" s="136">
        <f aca="true" t="shared" si="35" ref="M107:M138">+L107*1.3</f>
        <v>114.4</v>
      </c>
      <c r="N107" s="188">
        <f>L107-K107-H107</f>
        <v>88</v>
      </c>
      <c r="O107" s="142">
        <f aca="true" t="shared" si="36" ref="O107:O121">E107*N107</f>
        <v>57200</v>
      </c>
      <c r="P107" s="49"/>
      <c r="Q107" s="5">
        <v>60</v>
      </c>
      <c r="R107" s="5"/>
      <c r="S107" s="5"/>
      <c r="T107" s="5"/>
      <c r="U107" s="5"/>
      <c r="V107" s="5"/>
      <c r="W107" s="5"/>
      <c r="X107" s="5"/>
      <c r="Y107" s="5"/>
      <c r="Z107" s="5">
        <v>2</v>
      </c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155"/>
      <c r="BS107" s="5"/>
      <c r="BT107" s="5"/>
      <c r="BU107" s="5"/>
      <c r="BV107" s="5">
        <v>10</v>
      </c>
      <c r="BW107" s="5"/>
      <c r="BX107" s="155"/>
      <c r="BY107" s="5"/>
      <c r="BZ107" s="5"/>
      <c r="CA107" s="155"/>
      <c r="CB107" s="5"/>
      <c r="CC107" s="5"/>
      <c r="CD107" s="15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155"/>
      <c r="CQ107" s="5"/>
      <c r="CR107" s="5"/>
      <c r="CS107" s="5"/>
      <c r="CT107" s="5"/>
      <c r="CU107" s="5"/>
      <c r="CV107" s="15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155"/>
      <c r="DI107" s="5"/>
      <c r="DJ107" s="5"/>
      <c r="DK107" s="155"/>
      <c r="DL107" s="5"/>
      <c r="DM107" s="5"/>
      <c r="DN107" s="15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155"/>
      <c r="DZ107" s="5"/>
      <c r="EA107" s="5"/>
      <c r="EB107" s="5"/>
      <c r="EC107" s="155"/>
      <c r="ED107" s="5">
        <v>10</v>
      </c>
      <c r="EE107" s="5"/>
      <c r="EF107" s="160"/>
      <c r="EG107" s="5"/>
      <c r="EH107" s="5"/>
      <c r="EI107" s="5"/>
      <c r="EJ107" s="5"/>
      <c r="EK107" s="5"/>
      <c r="EL107" s="150"/>
      <c r="EM107" s="5"/>
      <c r="EN107" s="5"/>
      <c r="EO107" s="5"/>
      <c r="EP107" s="5"/>
      <c r="EQ107" s="5"/>
      <c r="ER107" s="155"/>
      <c r="ES107" s="5"/>
      <c r="ET107" s="5"/>
      <c r="EU107" s="5"/>
      <c r="EV107" s="5"/>
      <c r="EW107" s="5"/>
      <c r="EX107" s="5"/>
      <c r="EY107" s="5"/>
      <c r="EZ107" s="5"/>
      <c r="FA107" s="155"/>
      <c r="FB107" s="5"/>
      <c r="FC107" s="5"/>
      <c r="FD107" s="155"/>
      <c r="FE107" s="5"/>
      <c r="FF107" s="5"/>
      <c r="FG107" s="155"/>
      <c r="FH107" s="5"/>
      <c r="FI107" s="5"/>
      <c r="FJ107" s="155"/>
      <c r="FK107" s="5"/>
      <c r="FL107" s="5"/>
      <c r="FM107" s="155"/>
      <c r="FN107" s="5"/>
      <c r="FO107" s="5"/>
      <c r="FP107" s="155"/>
      <c r="FQ107" s="5"/>
      <c r="FR107" s="5"/>
      <c r="FS107" s="5"/>
      <c r="FT107" s="5">
        <v>6</v>
      </c>
      <c r="FU107" s="5"/>
      <c r="FV107" s="5"/>
      <c r="FW107" s="5"/>
      <c r="FX107" s="5"/>
      <c r="FY107" s="5"/>
      <c r="FZ107" s="5"/>
      <c r="GA107" s="249"/>
    </row>
    <row r="108" spans="1:183" ht="21" customHeight="1">
      <c r="A108" s="173" t="s">
        <v>1662</v>
      </c>
      <c r="B108" s="210" t="s">
        <v>660</v>
      </c>
      <c r="C108" s="95" t="s">
        <v>661</v>
      </c>
      <c r="D108" s="50" t="s">
        <v>64</v>
      </c>
      <c r="E108" s="27">
        <v>12</v>
      </c>
      <c r="F108" s="28">
        <v>5000</v>
      </c>
      <c r="G108" s="28"/>
      <c r="H108" s="269">
        <f t="shared" si="30"/>
        <v>5000</v>
      </c>
      <c r="I108" s="93">
        <f t="shared" si="31"/>
        <v>0</v>
      </c>
      <c r="J108" s="49">
        <f t="shared" si="32"/>
        <v>200</v>
      </c>
      <c r="K108" s="263">
        <f t="shared" si="33"/>
        <v>200</v>
      </c>
      <c r="L108" s="147">
        <f t="shared" si="34"/>
        <v>1300</v>
      </c>
      <c r="M108" s="136">
        <f t="shared" si="35"/>
        <v>1690</v>
      </c>
      <c r="N108" s="188"/>
      <c r="O108" s="142">
        <f t="shared" si="36"/>
        <v>0</v>
      </c>
      <c r="P108" s="49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155"/>
      <c r="BS108" s="5"/>
      <c r="BT108" s="5"/>
      <c r="BU108" s="5"/>
      <c r="BV108" s="5"/>
      <c r="BW108" s="5"/>
      <c r="BX108" s="155">
        <v>200</v>
      </c>
      <c r="BY108" s="5">
        <v>300</v>
      </c>
      <c r="BZ108" s="5"/>
      <c r="CA108" s="155"/>
      <c r="CB108" s="5"/>
      <c r="CC108" s="5"/>
      <c r="CD108" s="155"/>
      <c r="CE108" s="5"/>
      <c r="CF108" s="5"/>
      <c r="CG108" s="5"/>
      <c r="CH108" s="5">
        <v>1000</v>
      </c>
      <c r="CI108" s="5"/>
      <c r="CJ108" s="5"/>
      <c r="CK108" s="5"/>
      <c r="CL108" s="5"/>
      <c r="CM108" s="5"/>
      <c r="CN108" s="5"/>
      <c r="CO108" s="5"/>
      <c r="CP108" s="155"/>
      <c r="CQ108" s="5"/>
      <c r="CR108" s="5"/>
      <c r="CS108" s="5"/>
      <c r="CT108" s="5"/>
      <c r="CU108" s="5"/>
      <c r="CV108" s="15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155"/>
      <c r="DI108" s="5"/>
      <c r="DJ108" s="5"/>
      <c r="DK108" s="155"/>
      <c r="DL108" s="5"/>
      <c r="DM108" s="5"/>
      <c r="DN108" s="15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155"/>
      <c r="DZ108" s="5"/>
      <c r="EA108" s="5"/>
      <c r="EB108" s="5"/>
      <c r="EC108" s="155"/>
      <c r="ED108" s="5"/>
      <c r="EE108" s="5"/>
      <c r="EF108" s="160"/>
      <c r="EG108" s="5"/>
      <c r="EH108" s="5"/>
      <c r="EI108" s="5"/>
      <c r="EJ108" s="5"/>
      <c r="EK108" s="5"/>
      <c r="EL108" s="150"/>
      <c r="EM108" s="5"/>
      <c r="EN108" s="5"/>
      <c r="EO108" s="5"/>
      <c r="EP108" s="5"/>
      <c r="EQ108" s="5"/>
      <c r="ER108" s="155"/>
      <c r="ES108" s="5"/>
      <c r="ET108" s="5"/>
      <c r="EU108" s="5"/>
      <c r="EV108" s="5"/>
      <c r="EW108" s="5"/>
      <c r="EX108" s="5"/>
      <c r="EY108" s="5"/>
      <c r="EZ108" s="5"/>
      <c r="FA108" s="155"/>
      <c r="FB108" s="5"/>
      <c r="FC108" s="5"/>
      <c r="FD108" s="155"/>
      <c r="FE108" s="5"/>
      <c r="FF108" s="5"/>
      <c r="FG108" s="155"/>
      <c r="FH108" s="5"/>
      <c r="FI108" s="5"/>
      <c r="FJ108" s="155"/>
      <c r="FK108" s="5"/>
      <c r="FL108" s="5"/>
      <c r="FM108" s="155"/>
      <c r="FN108" s="5"/>
      <c r="FO108" s="5"/>
      <c r="FP108" s="15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249"/>
    </row>
    <row r="109" spans="1:183" ht="21" customHeight="1">
      <c r="A109" s="173" t="s">
        <v>1663</v>
      </c>
      <c r="B109" s="210" t="s">
        <v>662</v>
      </c>
      <c r="C109" s="95" t="s">
        <v>663</v>
      </c>
      <c r="D109" s="50" t="s">
        <v>110</v>
      </c>
      <c r="E109" s="27">
        <v>28</v>
      </c>
      <c r="F109" s="28">
        <v>20</v>
      </c>
      <c r="G109" s="28"/>
      <c r="H109" s="269">
        <f t="shared" si="30"/>
        <v>20</v>
      </c>
      <c r="I109" s="93">
        <f t="shared" si="31"/>
        <v>0</v>
      </c>
      <c r="J109" s="49">
        <f t="shared" si="32"/>
        <v>0</v>
      </c>
      <c r="K109" s="263">
        <f t="shared" si="33"/>
        <v>0</v>
      </c>
      <c r="L109" s="147">
        <f t="shared" si="34"/>
        <v>1</v>
      </c>
      <c r="M109" s="136">
        <f t="shared" si="35"/>
        <v>1.3</v>
      </c>
      <c r="N109" s="188"/>
      <c r="O109" s="142">
        <f t="shared" si="36"/>
        <v>0</v>
      </c>
      <c r="P109" s="49"/>
      <c r="Q109" s="5"/>
      <c r="R109" s="5"/>
      <c r="S109" s="5"/>
      <c r="T109" s="5"/>
      <c r="U109" s="5"/>
      <c r="V109" s="5"/>
      <c r="W109" s="5"/>
      <c r="X109" s="5"/>
      <c r="Y109" s="5"/>
      <c r="Z109" s="5">
        <v>1</v>
      </c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155"/>
      <c r="BS109" s="5"/>
      <c r="BT109" s="5"/>
      <c r="BU109" s="5"/>
      <c r="BV109" s="5"/>
      <c r="BW109" s="5"/>
      <c r="BX109" s="155"/>
      <c r="BY109" s="5"/>
      <c r="BZ109" s="5"/>
      <c r="CA109" s="155"/>
      <c r="CB109" s="5"/>
      <c r="CC109" s="5"/>
      <c r="CD109" s="15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155"/>
      <c r="CQ109" s="5"/>
      <c r="CR109" s="5"/>
      <c r="CS109" s="5"/>
      <c r="CT109" s="5"/>
      <c r="CU109" s="5"/>
      <c r="CV109" s="15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155"/>
      <c r="DI109" s="5"/>
      <c r="DJ109" s="5"/>
      <c r="DK109" s="155"/>
      <c r="DL109" s="5"/>
      <c r="DM109" s="5"/>
      <c r="DN109" s="15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155"/>
      <c r="DZ109" s="5"/>
      <c r="EA109" s="5"/>
      <c r="EB109" s="5"/>
      <c r="EC109" s="155"/>
      <c r="ED109" s="5"/>
      <c r="EE109" s="5"/>
      <c r="EF109" s="160"/>
      <c r="EG109" s="5"/>
      <c r="EH109" s="5"/>
      <c r="EI109" s="5"/>
      <c r="EJ109" s="5"/>
      <c r="EK109" s="5"/>
      <c r="EL109" s="150"/>
      <c r="EM109" s="5"/>
      <c r="EN109" s="5"/>
      <c r="EO109" s="5"/>
      <c r="EP109" s="5"/>
      <c r="EQ109" s="5"/>
      <c r="ER109" s="155"/>
      <c r="ES109" s="5"/>
      <c r="ET109" s="5"/>
      <c r="EU109" s="5"/>
      <c r="EV109" s="5"/>
      <c r="EW109" s="5"/>
      <c r="EX109" s="5"/>
      <c r="EY109" s="5"/>
      <c r="EZ109" s="5"/>
      <c r="FA109" s="155"/>
      <c r="FB109" s="5"/>
      <c r="FC109" s="5"/>
      <c r="FD109" s="155"/>
      <c r="FE109" s="5"/>
      <c r="FF109" s="5"/>
      <c r="FG109" s="155"/>
      <c r="FH109" s="5"/>
      <c r="FI109" s="5"/>
      <c r="FJ109" s="155"/>
      <c r="FK109" s="5"/>
      <c r="FL109" s="5"/>
      <c r="FM109" s="155"/>
      <c r="FN109" s="5"/>
      <c r="FO109" s="5"/>
      <c r="FP109" s="15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249"/>
    </row>
    <row r="110" spans="1:183" ht="21" customHeight="1">
      <c r="A110" s="173" t="s">
        <v>1664</v>
      </c>
      <c r="B110" s="210" t="s">
        <v>664</v>
      </c>
      <c r="C110" s="95" t="s">
        <v>665</v>
      </c>
      <c r="D110" s="50" t="s">
        <v>548</v>
      </c>
      <c r="E110" s="27">
        <v>33</v>
      </c>
      <c r="F110" s="28"/>
      <c r="G110" s="28"/>
      <c r="H110" s="269">
        <f t="shared" si="30"/>
        <v>0</v>
      </c>
      <c r="I110" s="93">
        <f t="shared" si="31"/>
        <v>0</v>
      </c>
      <c r="J110" s="49">
        <f t="shared" si="32"/>
        <v>0</v>
      </c>
      <c r="K110" s="263">
        <f t="shared" si="33"/>
        <v>0</v>
      </c>
      <c r="L110" s="147">
        <f t="shared" si="34"/>
        <v>24</v>
      </c>
      <c r="M110" s="136">
        <f t="shared" si="35"/>
        <v>31.200000000000003</v>
      </c>
      <c r="N110" s="188">
        <f aca="true" t="shared" si="37" ref="N110:N119">L110-K110-H110</f>
        <v>24</v>
      </c>
      <c r="O110" s="142">
        <f t="shared" si="36"/>
        <v>792</v>
      </c>
      <c r="P110" s="49"/>
      <c r="Q110" s="5"/>
      <c r="R110" s="5"/>
      <c r="S110" s="5"/>
      <c r="T110" s="5"/>
      <c r="U110" s="5"/>
      <c r="V110" s="5"/>
      <c r="W110" s="5"/>
      <c r="X110" s="5"/>
      <c r="Y110" s="5"/>
      <c r="Z110" s="5">
        <v>1</v>
      </c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155"/>
      <c r="BS110" s="5"/>
      <c r="BT110" s="5"/>
      <c r="BU110" s="5"/>
      <c r="BV110" s="5">
        <v>3</v>
      </c>
      <c r="BW110" s="5"/>
      <c r="BX110" s="155"/>
      <c r="BY110" s="5"/>
      <c r="BZ110" s="5"/>
      <c r="CA110" s="155"/>
      <c r="CB110" s="5"/>
      <c r="CC110" s="5"/>
      <c r="CD110" s="15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155"/>
      <c r="CQ110" s="5">
        <v>20</v>
      </c>
      <c r="CR110" s="5"/>
      <c r="CS110" s="5"/>
      <c r="CT110" s="5"/>
      <c r="CU110" s="5"/>
      <c r="CV110" s="15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155"/>
      <c r="DI110" s="5"/>
      <c r="DJ110" s="5"/>
      <c r="DK110" s="155"/>
      <c r="DL110" s="5"/>
      <c r="DM110" s="5"/>
      <c r="DN110" s="15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155"/>
      <c r="DZ110" s="5"/>
      <c r="EA110" s="5"/>
      <c r="EB110" s="5"/>
      <c r="EC110" s="155"/>
      <c r="ED110" s="5"/>
      <c r="EE110" s="5"/>
      <c r="EF110" s="160"/>
      <c r="EG110" s="5"/>
      <c r="EH110" s="5"/>
      <c r="EI110" s="5"/>
      <c r="EJ110" s="5"/>
      <c r="EK110" s="5"/>
      <c r="EL110" s="150"/>
      <c r="EM110" s="5"/>
      <c r="EN110" s="5"/>
      <c r="EO110" s="5"/>
      <c r="EP110" s="5"/>
      <c r="EQ110" s="5"/>
      <c r="ER110" s="155"/>
      <c r="ES110" s="5"/>
      <c r="ET110" s="5"/>
      <c r="EU110" s="5"/>
      <c r="EV110" s="5"/>
      <c r="EW110" s="5"/>
      <c r="EX110" s="5"/>
      <c r="EY110" s="5"/>
      <c r="EZ110" s="5"/>
      <c r="FA110" s="155"/>
      <c r="FB110" s="5"/>
      <c r="FC110" s="5"/>
      <c r="FD110" s="155"/>
      <c r="FE110" s="5"/>
      <c r="FF110" s="5"/>
      <c r="FG110" s="155"/>
      <c r="FH110" s="5"/>
      <c r="FI110" s="5"/>
      <c r="FJ110" s="155"/>
      <c r="FK110" s="5"/>
      <c r="FL110" s="5"/>
      <c r="FM110" s="155"/>
      <c r="FN110" s="5"/>
      <c r="FO110" s="5"/>
      <c r="FP110" s="15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249"/>
    </row>
    <row r="111" spans="1:183" ht="21" customHeight="1">
      <c r="A111" s="173" t="s">
        <v>1665</v>
      </c>
      <c r="B111" s="210" t="s">
        <v>666</v>
      </c>
      <c r="C111" s="95" t="s">
        <v>667</v>
      </c>
      <c r="D111" s="50" t="s">
        <v>548</v>
      </c>
      <c r="E111" s="27">
        <v>28</v>
      </c>
      <c r="F111" s="28"/>
      <c r="G111" s="28"/>
      <c r="H111" s="269">
        <f t="shared" si="30"/>
        <v>0</v>
      </c>
      <c r="I111" s="93">
        <f t="shared" si="31"/>
        <v>0</v>
      </c>
      <c r="J111" s="49">
        <f t="shared" si="32"/>
        <v>0</v>
      </c>
      <c r="K111" s="263">
        <f t="shared" si="33"/>
        <v>0</v>
      </c>
      <c r="L111" s="147">
        <f t="shared" si="34"/>
        <v>1</v>
      </c>
      <c r="M111" s="136">
        <f t="shared" si="35"/>
        <v>1.3</v>
      </c>
      <c r="N111" s="188">
        <f t="shared" si="37"/>
        <v>1</v>
      </c>
      <c r="O111" s="142">
        <f t="shared" si="36"/>
        <v>28</v>
      </c>
      <c r="P111" s="49"/>
      <c r="Q111" s="5"/>
      <c r="R111" s="5"/>
      <c r="S111" s="5"/>
      <c r="T111" s="5"/>
      <c r="U111" s="5"/>
      <c r="V111" s="5"/>
      <c r="W111" s="5"/>
      <c r="X111" s="5"/>
      <c r="Y111" s="5"/>
      <c r="Z111" s="5">
        <v>1</v>
      </c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155"/>
      <c r="BS111" s="5"/>
      <c r="BT111" s="5"/>
      <c r="BU111" s="5"/>
      <c r="BV111" s="5"/>
      <c r="BW111" s="5"/>
      <c r="BX111" s="155"/>
      <c r="BY111" s="5"/>
      <c r="BZ111" s="5"/>
      <c r="CA111" s="155"/>
      <c r="CB111" s="5"/>
      <c r="CC111" s="5"/>
      <c r="CD111" s="15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155"/>
      <c r="CQ111" s="5"/>
      <c r="CR111" s="5"/>
      <c r="CS111" s="5"/>
      <c r="CT111" s="5"/>
      <c r="CU111" s="5"/>
      <c r="CV111" s="15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155"/>
      <c r="DI111" s="5"/>
      <c r="DJ111" s="5"/>
      <c r="DK111" s="155"/>
      <c r="DL111" s="5"/>
      <c r="DM111" s="5"/>
      <c r="DN111" s="15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155"/>
      <c r="DZ111" s="5"/>
      <c r="EA111" s="5"/>
      <c r="EB111" s="5"/>
      <c r="EC111" s="155"/>
      <c r="ED111" s="5"/>
      <c r="EE111" s="5"/>
      <c r="EF111" s="160"/>
      <c r="EG111" s="5"/>
      <c r="EH111" s="5"/>
      <c r="EI111" s="5"/>
      <c r="EJ111" s="5"/>
      <c r="EK111" s="5"/>
      <c r="EL111" s="150"/>
      <c r="EM111" s="5"/>
      <c r="EN111" s="5"/>
      <c r="EO111" s="5"/>
      <c r="EP111" s="5"/>
      <c r="EQ111" s="5"/>
      <c r="ER111" s="155"/>
      <c r="ES111" s="5"/>
      <c r="ET111" s="5"/>
      <c r="EU111" s="5"/>
      <c r="EV111" s="5"/>
      <c r="EW111" s="5"/>
      <c r="EX111" s="5"/>
      <c r="EY111" s="5"/>
      <c r="EZ111" s="5"/>
      <c r="FA111" s="155"/>
      <c r="FB111" s="5"/>
      <c r="FC111" s="5"/>
      <c r="FD111" s="155"/>
      <c r="FE111" s="5"/>
      <c r="FF111" s="5"/>
      <c r="FG111" s="155"/>
      <c r="FH111" s="5"/>
      <c r="FI111" s="5"/>
      <c r="FJ111" s="155"/>
      <c r="FK111" s="5"/>
      <c r="FL111" s="5"/>
      <c r="FM111" s="155"/>
      <c r="FN111" s="5"/>
      <c r="FO111" s="5"/>
      <c r="FP111" s="15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249"/>
    </row>
    <row r="112" spans="1:183" ht="21" customHeight="1">
      <c r="A112" s="173" t="s">
        <v>1666</v>
      </c>
      <c r="B112" s="210" t="s">
        <v>668</v>
      </c>
      <c r="C112" s="95" t="s">
        <v>669</v>
      </c>
      <c r="D112" s="50" t="s">
        <v>548</v>
      </c>
      <c r="E112" s="27">
        <v>28</v>
      </c>
      <c r="F112" s="28"/>
      <c r="G112" s="28"/>
      <c r="H112" s="269">
        <f t="shared" si="30"/>
        <v>0</v>
      </c>
      <c r="I112" s="93">
        <f t="shared" si="31"/>
        <v>0</v>
      </c>
      <c r="J112" s="49">
        <f t="shared" si="32"/>
        <v>0</v>
      </c>
      <c r="K112" s="263">
        <f t="shared" si="33"/>
        <v>0</v>
      </c>
      <c r="L112" s="147">
        <f t="shared" si="34"/>
        <v>8</v>
      </c>
      <c r="M112" s="136">
        <f t="shared" si="35"/>
        <v>10.4</v>
      </c>
      <c r="N112" s="188">
        <f t="shared" si="37"/>
        <v>8</v>
      </c>
      <c r="O112" s="142">
        <f t="shared" si="36"/>
        <v>224</v>
      </c>
      <c r="P112" s="49"/>
      <c r="Q112" s="5">
        <v>5</v>
      </c>
      <c r="R112" s="5"/>
      <c r="S112" s="5"/>
      <c r="T112" s="5"/>
      <c r="U112" s="5"/>
      <c r="V112" s="5"/>
      <c r="W112" s="5"/>
      <c r="X112" s="5"/>
      <c r="Y112" s="5"/>
      <c r="Z112" s="5">
        <v>1</v>
      </c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>
        <v>2</v>
      </c>
      <c r="BQ112" s="5"/>
      <c r="BR112" s="155"/>
      <c r="BS112" s="5"/>
      <c r="BT112" s="5"/>
      <c r="BU112" s="5"/>
      <c r="BV112" s="5"/>
      <c r="BW112" s="5"/>
      <c r="BX112" s="155"/>
      <c r="BY112" s="5"/>
      <c r="BZ112" s="5"/>
      <c r="CA112" s="155"/>
      <c r="CB112" s="5"/>
      <c r="CC112" s="5"/>
      <c r="CD112" s="15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155"/>
      <c r="CQ112" s="5"/>
      <c r="CR112" s="5"/>
      <c r="CS112" s="5"/>
      <c r="CT112" s="5"/>
      <c r="CU112" s="5"/>
      <c r="CV112" s="15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155"/>
      <c r="DI112" s="5"/>
      <c r="DJ112" s="5"/>
      <c r="DK112" s="155"/>
      <c r="DL112" s="5"/>
      <c r="DM112" s="5"/>
      <c r="DN112" s="15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155"/>
      <c r="DZ112" s="5"/>
      <c r="EA112" s="5"/>
      <c r="EB112" s="5"/>
      <c r="EC112" s="155"/>
      <c r="ED112" s="5"/>
      <c r="EE112" s="5"/>
      <c r="EF112" s="160"/>
      <c r="EG112" s="5"/>
      <c r="EH112" s="5"/>
      <c r="EI112" s="5"/>
      <c r="EJ112" s="5"/>
      <c r="EK112" s="5"/>
      <c r="EL112" s="150"/>
      <c r="EM112" s="5"/>
      <c r="EN112" s="5"/>
      <c r="EO112" s="5"/>
      <c r="EP112" s="5"/>
      <c r="EQ112" s="5"/>
      <c r="ER112" s="155"/>
      <c r="ES112" s="5"/>
      <c r="ET112" s="5"/>
      <c r="EU112" s="5"/>
      <c r="EV112" s="5"/>
      <c r="EW112" s="5"/>
      <c r="EX112" s="5"/>
      <c r="EY112" s="5"/>
      <c r="EZ112" s="5"/>
      <c r="FA112" s="155"/>
      <c r="FB112" s="5"/>
      <c r="FC112" s="5"/>
      <c r="FD112" s="155"/>
      <c r="FE112" s="5"/>
      <c r="FF112" s="5"/>
      <c r="FG112" s="155"/>
      <c r="FH112" s="5"/>
      <c r="FI112" s="5"/>
      <c r="FJ112" s="155"/>
      <c r="FK112" s="5"/>
      <c r="FL112" s="5"/>
      <c r="FM112" s="155"/>
      <c r="FN112" s="5"/>
      <c r="FO112" s="5"/>
      <c r="FP112" s="15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249"/>
    </row>
    <row r="113" spans="1:183" ht="21" customHeight="1">
      <c r="A113" s="173" t="s">
        <v>1667</v>
      </c>
      <c r="B113" s="210" t="s">
        <v>670</v>
      </c>
      <c r="C113" s="95" t="s">
        <v>671</v>
      </c>
      <c r="D113" s="50" t="s">
        <v>548</v>
      </c>
      <c r="E113" s="27">
        <v>28</v>
      </c>
      <c r="F113" s="28"/>
      <c r="G113" s="28"/>
      <c r="H113" s="269">
        <f t="shared" si="30"/>
        <v>0</v>
      </c>
      <c r="I113" s="93">
        <f t="shared" si="31"/>
        <v>0</v>
      </c>
      <c r="J113" s="49">
        <f t="shared" si="32"/>
        <v>0</v>
      </c>
      <c r="K113" s="263">
        <f t="shared" si="33"/>
        <v>0</v>
      </c>
      <c r="L113" s="147">
        <f t="shared" si="34"/>
        <v>8</v>
      </c>
      <c r="M113" s="136">
        <f t="shared" si="35"/>
        <v>10.4</v>
      </c>
      <c r="N113" s="188">
        <f t="shared" si="37"/>
        <v>8</v>
      </c>
      <c r="O113" s="142">
        <f t="shared" si="36"/>
        <v>224</v>
      </c>
      <c r="P113" s="49"/>
      <c r="Q113" s="5">
        <v>5</v>
      </c>
      <c r="R113" s="5"/>
      <c r="S113" s="5"/>
      <c r="T113" s="5"/>
      <c r="U113" s="5"/>
      <c r="V113" s="5"/>
      <c r="W113" s="5"/>
      <c r="X113" s="5"/>
      <c r="Y113" s="5"/>
      <c r="Z113" s="5">
        <v>1</v>
      </c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155"/>
      <c r="BS113" s="5"/>
      <c r="BT113" s="5"/>
      <c r="BU113" s="5"/>
      <c r="BV113" s="5"/>
      <c r="BW113" s="5"/>
      <c r="BX113" s="155"/>
      <c r="BY113" s="5"/>
      <c r="BZ113" s="5"/>
      <c r="CA113" s="155"/>
      <c r="CB113" s="5"/>
      <c r="CC113" s="5"/>
      <c r="CD113" s="15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155"/>
      <c r="CQ113" s="5"/>
      <c r="CR113" s="5"/>
      <c r="CS113" s="5"/>
      <c r="CT113" s="5"/>
      <c r="CU113" s="5"/>
      <c r="CV113" s="15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155"/>
      <c r="DI113" s="5"/>
      <c r="DJ113" s="5"/>
      <c r="DK113" s="155"/>
      <c r="DL113" s="5"/>
      <c r="DM113" s="5"/>
      <c r="DN113" s="15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155"/>
      <c r="DZ113" s="5"/>
      <c r="EA113" s="5"/>
      <c r="EB113" s="5"/>
      <c r="EC113" s="155"/>
      <c r="ED113" s="5"/>
      <c r="EE113" s="5"/>
      <c r="EF113" s="160"/>
      <c r="EG113" s="5"/>
      <c r="EH113" s="5"/>
      <c r="EI113" s="5"/>
      <c r="EJ113" s="5"/>
      <c r="EK113" s="5"/>
      <c r="EL113" s="150"/>
      <c r="EM113" s="5"/>
      <c r="EN113" s="5"/>
      <c r="EO113" s="5"/>
      <c r="EP113" s="5"/>
      <c r="EQ113" s="5"/>
      <c r="ER113" s="155"/>
      <c r="ES113" s="5"/>
      <c r="ET113" s="5"/>
      <c r="EU113" s="5"/>
      <c r="EV113" s="5"/>
      <c r="EW113" s="5"/>
      <c r="EX113" s="5"/>
      <c r="EY113" s="5"/>
      <c r="EZ113" s="5"/>
      <c r="FA113" s="155"/>
      <c r="FB113" s="5"/>
      <c r="FC113" s="5"/>
      <c r="FD113" s="155"/>
      <c r="FE113" s="5"/>
      <c r="FF113" s="5"/>
      <c r="FG113" s="155"/>
      <c r="FH113" s="5">
        <v>1</v>
      </c>
      <c r="FI113" s="5"/>
      <c r="FJ113" s="155"/>
      <c r="FK113" s="5"/>
      <c r="FL113" s="5"/>
      <c r="FM113" s="155"/>
      <c r="FN113" s="5"/>
      <c r="FO113" s="5"/>
      <c r="FP113" s="155"/>
      <c r="FQ113" s="5">
        <v>1</v>
      </c>
      <c r="FR113" s="5"/>
      <c r="FS113" s="5"/>
      <c r="FT113" s="5"/>
      <c r="FU113" s="5"/>
      <c r="FV113" s="5"/>
      <c r="FW113" s="5"/>
      <c r="FX113" s="5"/>
      <c r="FY113" s="5"/>
      <c r="FZ113" s="5"/>
      <c r="GA113" s="249"/>
    </row>
    <row r="114" spans="1:183" ht="21" customHeight="1">
      <c r="A114" s="173" t="s">
        <v>1668</v>
      </c>
      <c r="B114" s="210" t="s">
        <v>672</v>
      </c>
      <c r="C114" s="95" t="s">
        <v>673</v>
      </c>
      <c r="D114" s="50" t="s">
        <v>548</v>
      </c>
      <c r="E114" s="27">
        <v>33</v>
      </c>
      <c r="F114" s="28"/>
      <c r="G114" s="28"/>
      <c r="H114" s="269">
        <f t="shared" si="30"/>
        <v>0</v>
      </c>
      <c r="I114" s="93">
        <f t="shared" si="31"/>
        <v>0</v>
      </c>
      <c r="J114" s="49">
        <f t="shared" si="32"/>
        <v>0</v>
      </c>
      <c r="K114" s="263">
        <f t="shared" si="33"/>
        <v>0</v>
      </c>
      <c r="L114" s="147">
        <f t="shared" si="34"/>
        <v>4</v>
      </c>
      <c r="M114" s="136">
        <f t="shared" si="35"/>
        <v>5.2</v>
      </c>
      <c r="N114" s="188">
        <f t="shared" si="37"/>
        <v>4</v>
      </c>
      <c r="O114" s="142">
        <f t="shared" si="36"/>
        <v>132</v>
      </c>
      <c r="P114" s="49"/>
      <c r="Q114" s="5">
        <v>3</v>
      </c>
      <c r="R114" s="5"/>
      <c r="S114" s="5"/>
      <c r="T114" s="5"/>
      <c r="U114" s="5"/>
      <c r="V114" s="5"/>
      <c r="W114" s="5"/>
      <c r="X114" s="5"/>
      <c r="Y114" s="5"/>
      <c r="Z114" s="5">
        <v>1</v>
      </c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155"/>
      <c r="BS114" s="5"/>
      <c r="BT114" s="5"/>
      <c r="BU114" s="5"/>
      <c r="BV114" s="5"/>
      <c r="BW114" s="5"/>
      <c r="BX114" s="155"/>
      <c r="BY114" s="5"/>
      <c r="BZ114" s="5"/>
      <c r="CA114" s="155"/>
      <c r="CB114" s="5"/>
      <c r="CC114" s="5"/>
      <c r="CD114" s="15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155"/>
      <c r="CQ114" s="5"/>
      <c r="CR114" s="5"/>
      <c r="CS114" s="5"/>
      <c r="CT114" s="5"/>
      <c r="CU114" s="5"/>
      <c r="CV114" s="15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155"/>
      <c r="DI114" s="5"/>
      <c r="DJ114" s="5"/>
      <c r="DK114" s="155"/>
      <c r="DL114" s="5"/>
      <c r="DM114" s="5"/>
      <c r="DN114" s="15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155"/>
      <c r="DZ114" s="5"/>
      <c r="EA114" s="5"/>
      <c r="EB114" s="5"/>
      <c r="EC114" s="155"/>
      <c r="ED114" s="5"/>
      <c r="EE114" s="5"/>
      <c r="EF114" s="160"/>
      <c r="EG114" s="5"/>
      <c r="EH114" s="5"/>
      <c r="EI114" s="5"/>
      <c r="EJ114" s="5"/>
      <c r="EK114" s="5"/>
      <c r="EL114" s="150"/>
      <c r="EM114" s="5"/>
      <c r="EN114" s="5"/>
      <c r="EO114" s="5"/>
      <c r="EP114" s="5"/>
      <c r="EQ114" s="5"/>
      <c r="ER114" s="155"/>
      <c r="ES114" s="5"/>
      <c r="ET114" s="5"/>
      <c r="EU114" s="5"/>
      <c r="EV114" s="5"/>
      <c r="EW114" s="5"/>
      <c r="EX114" s="5"/>
      <c r="EY114" s="5"/>
      <c r="EZ114" s="5"/>
      <c r="FA114" s="155"/>
      <c r="FB114" s="5"/>
      <c r="FC114" s="5"/>
      <c r="FD114" s="155"/>
      <c r="FE114" s="5"/>
      <c r="FF114" s="5"/>
      <c r="FG114" s="155"/>
      <c r="FH114" s="5"/>
      <c r="FI114" s="5"/>
      <c r="FJ114" s="155"/>
      <c r="FK114" s="5"/>
      <c r="FL114" s="5"/>
      <c r="FM114" s="155"/>
      <c r="FN114" s="5"/>
      <c r="FO114" s="5"/>
      <c r="FP114" s="15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249"/>
    </row>
    <row r="115" spans="1:183" ht="21" customHeight="1">
      <c r="A115" s="173" t="s">
        <v>1669</v>
      </c>
      <c r="B115" s="210" t="s">
        <v>674</v>
      </c>
      <c r="C115" s="95" t="s">
        <v>675</v>
      </c>
      <c r="D115" s="50" t="s">
        <v>548</v>
      </c>
      <c r="E115" s="27">
        <v>33</v>
      </c>
      <c r="F115" s="28"/>
      <c r="G115" s="28"/>
      <c r="H115" s="269">
        <f t="shared" si="30"/>
        <v>0</v>
      </c>
      <c r="I115" s="93">
        <f t="shared" si="31"/>
        <v>0</v>
      </c>
      <c r="J115" s="49">
        <f t="shared" si="32"/>
        <v>0</v>
      </c>
      <c r="K115" s="263">
        <f t="shared" si="33"/>
        <v>0</v>
      </c>
      <c r="L115" s="147">
        <f t="shared" si="34"/>
        <v>19</v>
      </c>
      <c r="M115" s="136">
        <f t="shared" si="35"/>
        <v>24.7</v>
      </c>
      <c r="N115" s="188">
        <f t="shared" si="37"/>
        <v>19</v>
      </c>
      <c r="O115" s="142">
        <f t="shared" si="36"/>
        <v>627</v>
      </c>
      <c r="P115" s="49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>
        <v>12</v>
      </c>
      <c r="BQ115" s="5"/>
      <c r="BR115" s="155"/>
      <c r="BS115" s="5"/>
      <c r="BT115" s="5"/>
      <c r="BU115" s="5"/>
      <c r="BV115" s="5"/>
      <c r="BW115" s="5"/>
      <c r="BX115" s="155"/>
      <c r="BY115" s="5"/>
      <c r="BZ115" s="5"/>
      <c r="CA115" s="155"/>
      <c r="CB115" s="5"/>
      <c r="CC115" s="5"/>
      <c r="CD115" s="15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155"/>
      <c r="CQ115" s="5"/>
      <c r="CR115" s="5"/>
      <c r="CS115" s="5"/>
      <c r="CT115" s="5"/>
      <c r="CU115" s="5"/>
      <c r="CV115" s="15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155"/>
      <c r="DI115" s="5"/>
      <c r="DJ115" s="5"/>
      <c r="DK115" s="155"/>
      <c r="DL115" s="5"/>
      <c r="DM115" s="5"/>
      <c r="DN115" s="15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155"/>
      <c r="DZ115" s="5"/>
      <c r="EA115" s="5"/>
      <c r="EB115" s="5"/>
      <c r="EC115" s="155"/>
      <c r="ED115" s="5"/>
      <c r="EE115" s="5"/>
      <c r="EF115" s="160"/>
      <c r="EG115" s="5"/>
      <c r="EH115" s="5"/>
      <c r="EI115" s="5"/>
      <c r="EJ115" s="5"/>
      <c r="EK115" s="5"/>
      <c r="EL115" s="150"/>
      <c r="EM115" s="5"/>
      <c r="EN115" s="5"/>
      <c r="EO115" s="5"/>
      <c r="EP115" s="5"/>
      <c r="EQ115" s="5"/>
      <c r="ER115" s="155"/>
      <c r="ES115" s="5"/>
      <c r="ET115" s="5"/>
      <c r="EU115" s="5"/>
      <c r="EV115" s="5"/>
      <c r="EW115" s="5"/>
      <c r="EX115" s="5"/>
      <c r="EY115" s="5"/>
      <c r="EZ115" s="5"/>
      <c r="FA115" s="155"/>
      <c r="FB115" s="5"/>
      <c r="FC115" s="5"/>
      <c r="FD115" s="155"/>
      <c r="FE115" s="5">
        <v>3</v>
      </c>
      <c r="FF115" s="5"/>
      <c r="FG115" s="155"/>
      <c r="FH115" s="5">
        <v>2</v>
      </c>
      <c r="FI115" s="5"/>
      <c r="FJ115" s="155"/>
      <c r="FK115" s="5"/>
      <c r="FL115" s="5"/>
      <c r="FM115" s="155"/>
      <c r="FN115" s="5"/>
      <c r="FO115" s="5"/>
      <c r="FP115" s="155"/>
      <c r="FQ115" s="5">
        <v>2</v>
      </c>
      <c r="FR115" s="5"/>
      <c r="FS115" s="5"/>
      <c r="FT115" s="5"/>
      <c r="FU115" s="5"/>
      <c r="FV115" s="5"/>
      <c r="FW115" s="5"/>
      <c r="FX115" s="5"/>
      <c r="FY115" s="5"/>
      <c r="FZ115" s="5"/>
      <c r="GA115" s="249"/>
    </row>
    <row r="116" spans="1:183" ht="21" customHeight="1">
      <c r="A116" s="173" t="s">
        <v>1670</v>
      </c>
      <c r="B116" s="210" t="s">
        <v>676</v>
      </c>
      <c r="C116" s="95" t="s">
        <v>677</v>
      </c>
      <c r="D116" s="50" t="s">
        <v>548</v>
      </c>
      <c r="E116" s="27">
        <v>32</v>
      </c>
      <c r="F116" s="28">
        <v>13</v>
      </c>
      <c r="G116" s="28"/>
      <c r="H116" s="269">
        <f t="shared" si="30"/>
        <v>13</v>
      </c>
      <c r="I116" s="93">
        <f t="shared" si="31"/>
        <v>0</v>
      </c>
      <c r="J116" s="49">
        <f t="shared" si="32"/>
        <v>15</v>
      </c>
      <c r="K116" s="263">
        <f t="shared" si="33"/>
        <v>15</v>
      </c>
      <c r="L116" s="147">
        <f t="shared" si="34"/>
        <v>64</v>
      </c>
      <c r="M116" s="136">
        <f t="shared" si="35"/>
        <v>83.2</v>
      </c>
      <c r="N116" s="188">
        <f t="shared" si="37"/>
        <v>36</v>
      </c>
      <c r="O116" s="142">
        <f t="shared" si="36"/>
        <v>1152</v>
      </c>
      <c r="P116" s="49"/>
      <c r="Q116" s="5">
        <v>10</v>
      </c>
      <c r="R116" s="5"/>
      <c r="S116" s="5"/>
      <c r="T116" s="5"/>
      <c r="U116" s="5"/>
      <c r="V116" s="5"/>
      <c r="W116" s="5"/>
      <c r="X116" s="5"/>
      <c r="Y116" s="5"/>
      <c r="Z116" s="5">
        <v>1</v>
      </c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155"/>
      <c r="BS116" s="5"/>
      <c r="BT116" s="5"/>
      <c r="BU116" s="5"/>
      <c r="BV116" s="5">
        <v>1</v>
      </c>
      <c r="BW116" s="5"/>
      <c r="BX116" s="155"/>
      <c r="BY116" s="5"/>
      <c r="BZ116" s="5"/>
      <c r="CA116" s="155"/>
      <c r="CB116" s="5"/>
      <c r="CC116" s="5"/>
      <c r="CD116" s="15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155">
        <v>15</v>
      </c>
      <c r="CQ116" s="5">
        <v>20</v>
      </c>
      <c r="CR116" s="5"/>
      <c r="CS116" s="5"/>
      <c r="CT116" s="5">
        <v>20</v>
      </c>
      <c r="CU116" s="5"/>
      <c r="CV116" s="155"/>
      <c r="CW116" s="5">
        <v>5</v>
      </c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155"/>
      <c r="DI116" s="5"/>
      <c r="DJ116" s="5"/>
      <c r="DK116" s="155"/>
      <c r="DL116" s="5"/>
      <c r="DM116" s="5"/>
      <c r="DN116" s="15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155"/>
      <c r="DZ116" s="5"/>
      <c r="EA116" s="5"/>
      <c r="EB116" s="5"/>
      <c r="EC116" s="155"/>
      <c r="ED116" s="5">
        <v>3</v>
      </c>
      <c r="EE116" s="5"/>
      <c r="EF116" s="160"/>
      <c r="EG116" s="5"/>
      <c r="EH116" s="5"/>
      <c r="EI116" s="5"/>
      <c r="EJ116" s="5"/>
      <c r="EK116" s="5"/>
      <c r="EL116" s="150"/>
      <c r="EM116" s="5"/>
      <c r="EN116" s="5"/>
      <c r="EO116" s="5"/>
      <c r="EP116" s="5"/>
      <c r="EQ116" s="5"/>
      <c r="ER116" s="155"/>
      <c r="ES116" s="5"/>
      <c r="ET116" s="5"/>
      <c r="EU116" s="5"/>
      <c r="EV116" s="5"/>
      <c r="EW116" s="5"/>
      <c r="EX116" s="5"/>
      <c r="EY116" s="5"/>
      <c r="EZ116" s="5"/>
      <c r="FA116" s="155"/>
      <c r="FB116" s="5"/>
      <c r="FC116" s="5"/>
      <c r="FD116" s="155"/>
      <c r="FE116" s="5">
        <v>2</v>
      </c>
      <c r="FF116" s="5"/>
      <c r="FG116" s="155"/>
      <c r="FH116" s="5"/>
      <c r="FI116" s="5"/>
      <c r="FJ116" s="155"/>
      <c r="FK116" s="5"/>
      <c r="FL116" s="5"/>
      <c r="FM116" s="155"/>
      <c r="FN116" s="5"/>
      <c r="FO116" s="5"/>
      <c r="FP116" s="155"/>
      <c r="FQ116" s="5"/>
      <c r="FR116" s="5"/>
      <c r="FS116" s="5"/>
      <c r="FT116" s="5">
        <v>2</v>
      </c>
      <c r="FU116" s="5"/>
      <c r="FV116" s="5"/>
      <c r="FW116" s="5"/>
      <c r="FX116" s="5"/>
      <c r="FY116" s="5"/>
      <c r="FZ116" s="5"/>
      <c r="GA116" s="249"/>
    </row>
    <row r="117" spans="1:183" ht="21" customHeight="1">
      <c r="A117" s="173" t="s">
        <v>1671</v>
      </c>
      <c r="B117" s="210" t="s">
        <v>678</v>
      </c>
      <c r="C117" s="95" t="s">
        <v>679</v>
      </c>
      <c r="D117" s="50" t="s">
        <v>548</v>
      </c>
      <c r="E117" s="27">
        <v>32</v>
      </c>
      <c r="F117" s="28">
        <v>10</v>
      </c>
      <c r="G117" s="28"/>
      <c r="H117" s="269">
        <f t="shared" si="30"/>
        <v>10</v>
      </c>
      <c r="I117" s="93">
        <f t="shared" si="31"/>
        <v>0</v>
      </c>
      <c r="J117" s="49">
        <f t="shared" si="32"/>
        <v>0</v>
      </c>
      <c r="K117" s="263">
        <f t="shared" si="33"/>
        <v>0</v>
      </c>
      <c r="L117" s="147">
        <f t="shared" si="34"/>
        <v>38</v>
      </c>
      <c r="M117" s="136">
        <f t="shared" si="35"/>
        <v>49.4</v>
      </c>
      <c r="N117" s="188">
        <f t="shared" si="37"/>
        <v>28</v>
      </c>
      <c r="O117" s="142">
        <f t="shared" si="36"/>
        <v>896</v>
      </c>
      <c r="P117" s="49"/>
      <c r="Q117" s="5">
        <v>10</v>
      </c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155"/>
      <c r="BS117" s="5"/>
      <c r="BT117" s="5"/>
      <c r="BU117" s="5"/>
      <c r="BV117" s="5">
        <v>1</v>
      </c>
      <c r="BW117" s="5"/>
      <c r="BX117" s="155"/>
      <c r="BY117" s="5"/>
      <c r="BZ117" s="5"/>
      <c r="CA117" s="155"/>
      <c r="CB117" s="5"/>
      <c r="CC117" s="5"/>
      <c r="CD117" s="15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155"/>
      <c r="CQ117" s="5"/>
      <c r="CR117" s="5"/>
      <c r="CS117" s="5"/>
      <c r="CT117" s="5">
        <v>20</v>
      </c>
      <c r="CU117" s="5"/>
      <c r="CV117" s="155"/>
      <c r="CW117" s="5">
        <v>5</v>
      </c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155"/>
      <c r="DI117" s="5"/>
      <c r="DJ117" s="5"/>
      <c r="DK117" s="155"/>
      <c r="DL117" s="5"/>
      <c r="DM117" s="5"/>
      <c r="DN117" s="15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155"/>
      <c r="DZ117" s="5"/>
      <c r="EA117" s="5"/>
      <c r="EB117" s="5"/>
      <c r="EC117" s="155"/>
      <c r="ED117" s="5"/>
      <c r="EE117" s="5"/>
      <c r="EF117" s="160"/>
      <c r="EG117" s="5"/>
      <c r="EH117" s="5"/>
      <c r="EI117" s="5"/>
      <c r="EJ117" s="5"/>
      <c r="EK117" s="5"/>
      <c r="EL117" s="150"/>
      <c r="EM117" s="5"/>
      <c r="EN117" s="5"/>
      <c r="EO117" s="5"/>
      <c r="EP117" s="5"/>
      <c r="EQ117" s="5"/>
      <c r="ER117" s="155"/>
      <c r="ES117" s="5"/>
      <c r="ET117" s="5"/>
      <c r="EU117" s="5"/>
      <c r="EV117" s="5"/>
      <c r="EW117" s="5"/>
      <c r="EX117" s="5"/>
      <c r="EY117" s="5"/>
      <c r="EZ117" s="5"/>
      <c r="FA117" s="155"/>
      <c r="FB117" s="5"/>
      <c r="FC117" s="5"/>
      <c r="FD117" s="155"/>
      <c r="FE117" s="5">
        <v>2</v>
      </c>
      <c r="FF117" s="5"/>
      <c r="FG117" s="155"/>
      <c r="FH117" s="5"/>
      <c r="FI117" s="5"/>
      <c r="FJ117" s="155"/>
      <c r="FK117" s="5"/>
      <c r="FL117" s="5"/>
      <c r="FM117" s="155"/>
      <c r="FN117" s="5"/>
      <c r="FO117" s="5"/>
      <c r="FP117" s="15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249"/>
    </row>
    <row r="118" spans="1:183" ht="21" customHeight="1">
      <c r="A118" s="173" t="s">
        <v>1672</v>
      </c>
      <c r="B118" s="210" t="s">
        <v>680</v>
      </c>
      <c r="C118" s="95" t="s">
        <v>681</v>
      </c>
      <c r="D118" s="50" t="s">
        <v>548</v>
      </c>
      <c r="E118" s="27">
        <v>32</v>
      </c>
      <c r="F118" s="28">
        <v>11</v>
      </c>
      <c r="G118" s="28"/>
      <c r="H118" s="269">
        <f t="shared" si="30"/>
        <v>11</v>
      </c>
      <c r="I118" s="93">
        <f t="shared" si="31"/>
        <v>0</v>
      </c>
      <c r="J118" s="49">
        <f t="shared" si="32"/>
        <v>0</v>
      </c>
      <c r="K118" s="263">
        <f t="shared" si="33"/>
        <v>0</v>
      </c>
      <c r="L118" s="147">
        <f t="shared" si="34"/>
        <v>51</v>
      </c>
      <c r="M118" s="136">
        <f t="shared" si="35"/>
        <v>66.3</v>
      </c>
      <c r="N118" s="188">
        <f t="shared" si="37"/>
        <v>40</v>
      </c>
      <c r="O118" s="142">
        <f t="shared" si="36"/>
        <v>1280</v>
      </c>
      <c r="P118" s="49"/>
      <c r="Q118" s="5"/>
      <c r="R118" s="5"/>
      <c r="S118" s="5"/>
      <c r="T118" s="5"/>
      <c r="U118" s="5"/>
      <c r="V118" s="5"/>
      <c r="W118" s="5"/>
      <c r="X118" s="5"/>
      <c r="Y118" s="5"/>
      <c r="Z118" s="5">
        <v>1</v>
      </c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155"/>
      <c r="BS118" s="5"/>
      <c r="BT118" s="5"/>
      <c r="BU118" s="5"/>
      <c r="BV118" s="5">
        <v>1</v>
      </c>
      <c r="BW118" s="5"/>
      <c r="BX118" s="155"/>
      <c r="BY118" s="5"/>
      <c r="BZ118" s="5"/>
      <c r="CA118" s="155"/>
      <c r="CB118" s="5"/>
      <c r="CC118" s="5"/>
      <c r="CD118" s="15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155"/>
      <c r="CQ118" s="5">
        <v>20</v>
      </c>
      <c r="CR118" s="5"/>
      <c r="CS118" s="5"/>
      <c r="CT118" s="5">
        <v>20</v>
      </c>
      <c r="CU118" s="5"/>
      <c r="CV118" s="155"/>
      <c r="CW118" s="5">
        <v>5</v>
      </c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155"/>
      <c r="DI118" s="5"/>
      <c r="DJ118" s="5"/>
      <c r="DK118" s="155"/>
      <c r="DL118" s="5"/>
      <c r="DM118" s="5"/>
      <c r="DN118" s="15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155"/>
      <c r="DZ118" s="5"/>
      <c r="EA118" s="5"/>
      <c r="EB118" s="5"/>
      <c r="EC118" s="155"/>
      <c r="ED118" s="5"/>
      <c r="EE118" s="5"/>
      <c r="EF118" s="160"/>
      <c r="EG118" s="5"/>
      <c r="EH118" s="5"/>
      <c r="EI118" s="5"/>
      <c r="EJ118" s="5"/>
      <c r="EK118" s="5"/>
      <c r="EL118" s="150"/>
      <c r="EM118" s="5"/>
      <c r="EN118" s="5"/>
      <c r="EO118" s="5"/>
      <c r="EP118" s="5"/>
      <c r="EQ118" s="5"/>
      <c r="ER118" s="155"/>
      <c r="ES118" s="5"/>
      <c r="ET118" s="5"/>
      <c r="EU118" s="5"/>
      <c r="EV118" s="5"/>
      <c r="EW118" s="5"/>
      <c r="EX118" s="5"/>
      <c r="EY118" s="5"/>
      <c r="EZ118" s="5"/>
      <c r="FA118" s="155"/>
      <c r="FB118" s="5"/>
      <c r="FC118" s="5"/>
      <c r="FD118" s="155"/>
      <c r="FE118" s="5">
        <v>2</v>
      </c>
      <c r="FF118" s="5"/>
      <c r="FG118" s="155"/>
      <c r="FH118" s="5"/>
      <c r="FI118" s="5"/>
      <c r="FJ118" s="155"/>
      <c r="FK118" s="5"/>
      <c r="FL118" s="5"/>
      <c r="FM118" s="155"/>
      <c r="FN118" s="5"/>
      <c r="FO118" s="5"/>
      <c r="FP118" s="155"/>
      <c r="FQ118" s="5"/>
      <c r="FR118" s="5"/>
      <c r="FS118" s="5"/>
      <c r="FT118" s="5">
        <v>2</v>
      </c>
      <c r="FU118" s="5"/>
      <c r="FV118" s="5"/>
      <c r="FW118" s="5"/>
      <c r="FX118" s="5"/>
      <c r="FY118" s="5"/>
      <c r="FZ118" s="5"/>
      <c r="GA118" s="249"/>
    </row>
    <row r="119" spans="1:183" ht="21" customHeight="1">
      <c r="A119" s="173" t="s">
        <v>1673</v>
      </c>
      <c r="B119" s="210"/>
      <c r="C119" s="95" t="s">
        <v>682</v>
      </c>
      <c r="D119" s="50" t="s">
        <v>548</v>
      </c>
      <c r="E119" s="27">
        <v>32</v>
      </c>
      <c r="F119" s="28"/>
      <c r="G119" s="28"/>
      <c r="H119" s="269">
        <f t="shared" si="30"/>
        <v>0</v>
      </c>
      <c r="I119" s="93">
        <f t="shared" si="31"/>
        <v>0</v>
      </c>
      <c r="J119" s="49">
        <f t="shared" si="32"/>
        <v>0</v>
      </c>
      <c r="K119" s="263">
        <f t="shared" si="33"/>
        <v>0</v>
      </c>
      <c r="L119" s="147">
        <f t="shared" si="34"/>
        <v>22</v>
      </c>
      <c r="M119" s="136">
        <f t="shared" si="35"/>
        <v>28.6</v>
      </c>
      <c r="N119" s="188">
        <f t="shared" si="37"/>
        <v>22</v>
      </c>
      <c r="O119" s="142">
        <f t="shared" si="36"/>
        <v>704</v>
      </c>
      <c r="P119" s="49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155"/>
      <c r="BS119" s="5">
        <v>5</v>
      </c>
      <c r="BT119" s="5"/>
      <c r="BU119" s="5"/>
      <c r="BV119" s="5"/>
      <c r="BW119" s="5"/>
      <c r="BX119" s="155"/>
      <c r="BY119" s="5"/>
      <c r="BZ119" s="5"/>
      <c r="CA119" s="155"/>
      <c r="CB119" s="5"/>
      <c r="CC119" s="5"/>
      <c r="CD119" s="15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155"/>
      <c r="CQ119" s="5"/>
      <c r="CR119" s="5"/>
      <c r="CS119" s="5"/>
      <c r="CT119" s="5">
        <v>12</v>
      </c>
      <c r="CU119" s="5"/>
      <c r="CV119" s="155"/>
      <c r="CW119" s="5">
        <v>5</v>
      </c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155"/>
      <c r="DI119" s="5"/>
      <c r="DJ119" s="5"/>
      <c r="DK119" s="155"/>
      <c r="DL119" s="5"/>
      <c r="DM119" s="5"/>
      <c r="DN119" s="15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155"/>
      <c r="DZ119" s="5"/>
      <c r="EA119" s="5"/>
      <c r="EB119" s="5"/>
      <c r="EC119" s="155"/>
      <c r="ED119" s="5"/>
      <c r="EE119" s="5"/>
      <c r="EF119" s="160"/>
      <c r="EG119" s="5"/>
      <c r="EH119" s="5"/>
      <c r="EI119" s="5"/>
      <c r="EJ119" s="5"/>
      <c r="EK119" s="5"/>
      <c r="EL119" s="150"/>
      <c r="EM119" s="5"/>
      <c r="EN119" s="5"/>
      <c r="EO119" s="5"/>
      <c r="EP119" s="5"/>
      <c r="EQ119" s="5"/>
      <c r="ER119" s="155"/>
      <c r="ES119" s="5"/>
      <c r="ET119" s="5"/>
      <c r="EU119" s="5"/>
      <c r="EV119" s="5"/>
      <c r="EW119" s="5"/>
      <c r="EX119" s="5"/>
      <c r="EY119" s="5"/>
      <c r="EZ119" s="5"/>
      <c r="FA119" s="155"/>
      <c r="FB119" s="5"/>
      <c r="FC119" s="5"/>
      <c r="FD119" s="155"/>
      <c r="FE119" s="5"/>
      <c r="FF119" s="5"/>
      <c r="FG119" s="155"/>
      <c r="FH119" s="5"/>
      <c r="FI119" s="5"/>
      <c r="FJ119" s="155"/>
      <c r="FK119" s="5"/>
      <c r="FL119" s="5"/>
      <c r="FM119" s="155"/>
      <c r="FN119" s="5"/>
      <c r="FO119" s="5"/>
      <c r="FP119" s="15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249"/>
    </row>
    <row r="120" spans="1:183" ht="21" customHeight="1">
      <c r="A120" s="173" t="s">
        <v>1674</v>
      </c>
      <c r="B120" s="210" t="s">
        <v>683</v>
      </c>
      <c r="C120" s="95" t="s">
        <v>684</v>
      </c>
      <c r="D120" s="50" t="s">
        <v>110</v>
      </c>
      <c r="E120" s="27">
        <v>200</v>
      </c>
      <c r="F120" s="28">
        <v>24</v>
      </c>
      <c r="G120" s="28"/>
      <c r="H120" s="269">
        <f t="shared" si="30"/>
        <v>24</v>
      </c>
      <c r="I120" s="93">
        <f t="shared" si="31"/>
        <v>0</v>
      </c>
      <c r="J120" s="49">
        <f t="shared" si="32"/>
        <v>0</v>
      </c>
      <c r="K120" s="263">
        <f t="shared" si="33"/>
        <v>0</v>
      </c>
      <c r="L120" s="147">
        <f t="shared" si="34"/>
        <v>2</v>
      </c>
      <c r="M120" s="136">
        <f t="shared" si="35"/>
        <v>2.6</v>
      </c>
      <c r="N120" s="188"/>
      <c r="O120" s="142">
        <f t="shared" si="36"/>
        <v>0</v>
      </c>
      <c r="P120" s="49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155"/>
      <c r="BS120" s="5"/>
      <c r="BT120" s="5"/>
      <c r="BU120" s="5"/>
      <c r="BV120" s="5"/>
      <c r="BW120" s="5"/>
      <c r="BX120" s="155"/>
      <c r="BY120" s="5"/>
      <c r="BZ120" s="5"/>
      <c r="CA120" s="155"/>
      <c r="CB120" s="5"/>
      <c r="CC120" s="5"/>
      <c r="CD120" s="15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155"/>
      <c r="CQ120" s="5"/>
      <c r="CR120" s="5"/>
      <c r="CS120" s="5"/>
      <c r="CT120" s="5"/>
      <c r="CU120" s="5"/>
      <c r="CV120" s="15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155"/>
      <c r="DI120" s="5"/>
      <c r="DJ120" s="5"/>
      <c r="DK120" s="155"/>
      <c r="DL120" s="5"/>
      <c r="DM120" s="5"/>
      <c r="DN120" s="15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155"/>
      <c r="DZ120" s="5"/>
      <c r="EA120" s="5"/>
      <c r="EB120" s="5"/>
      <c r="EC120" s="155"/>
      <c r="ED120" s="5"/>
      <c r="EE120" s="5"/>
      <c r="EF120" s="160"/>
      <c r="EG120" s="5"/>
      <c r="EH120" s="5"/>
      <c r="EI120" s="5"/>
      <c r="EJ120" s="5"/>
      <c r="EK120" s="5"/>
      <c r="EL120" s="150"/>
      <c r="EM120" s="5"/>
      <c r="EN120" s="5"/>
      <c r="EO120" s="5"/>
      <c r="EP120" s="5"/>
      <c r="EQ120" s="5"/>
      <c r="ER120" s="155"/>
      <c r="ES120" s="5"/>
      <c r="ET120" s="5"/>
      <c r="EU120" s="5"/>
      <c r="EV120" s="5"/>
      <c r="EW120" s="5"/>
      <c r="EX120" s="5"/>
      <c r="EY120" s="5"/>
      <c r="EZ120" s="5"/>
      <c r="FA120" s="155"/>
      <c r="FB120" s="5"/>
      <c r="FC120" s="5"/>
      <c r="FD120" s="155"/>
      <c r="FE120" s="5"/>
      <c r="FF120" s="5"/>
      <c r="FG120" s="155"/>
      <c r="FH120" s="5"/>
      <c r="FI120" s="5"/>
      <c r="FJ120" s="155"/>
      <c r="FK120" s="5"/>
      <c r="FL120" s="5"/>
      <c r="FM120" s="155"/>
      <c r="FN120" s="5">
        <v>2</v>
      </c>
      <c r="FO120" s="5"/>
      <c r="FP120" s="15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249"/>
    </row>
    <row r="121" spans="1:183" ht="21" customHeight="1">
      <c r="A121" s="173" t="s">
        <v>1675</v>
      </c>
      <c r="B121" s="210" t="s">
        <v>685</v>
      </c>
      <c r="C121" s="95" t="s">
        <v>686</v>
      </c>
      <c r="D121" s="50" t="s">
        <v>64</v>
      </c>
      <c r="E121" s="27">
        <v>6.0776</v>
      </c>
      <c r="F121" s="28"/>
      <c r="G121" s="28"/>
      <c r="H121" s="269">
        <f t="shared" si="30"/>
        <v>0</v>
      </c>
      <c r="I121" s="93">
        <f t="shared" si="31"/>
        <v>0</v>
      </c>
      <c r="J121" s="49">
        <f t="shared" si="32"/>
        <v>0</v>
      </c>
      <c r="K121" s="263">
        <f t="shared" si="33"/>
        <v>0</v>
      </c>
      <c r="L121" s="147">
        <f t="shared" si="34"/>
        <v>4255</v>
      </c>
      <c r="M121" s="136">
        <f t="shared" si="35"/>
        <v>5531.5</v>
      </c>
      <c r="N121" s="188">
        <f>L121-K121-H121</f>
        <v>4255</v>
      </c>
      <c r="O121" s="142">
        <f t="shared" si="36"/>
        <v>25860.188000000002</v>
      </c>
      <c r="P121" s="49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>
        <v>250</v>
      </c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>
        <v>2000</v>
      </c>
      <c r="BN121" s="5"/>
      <c r="BO121" s="5"/>
      <c r="BP121" s="5"/>
      <c r="BQ121" s="5"/>
      <c r="BR121" s="155"/>
      <c r="BS121" s="5"/>
      <c r="BT121" s="5"/>
      <c r="BU121" s="5"/>
      <c r="BV121" s="5"/>
      <c r="BW121" s="5"/>
      <c r="BX121" s="155"/>
      <c r="BY121" s="5"/>
      <c r="BZ121" s="5"/>
      <c r="CA121" s="155"/>
      <c r="CB121" s="5"/>
      <c r="CC121" s="5"/>
      <c r="CD121" s="155"/>
      <c r="CE121" s="5"/>
      <c r="CF121" s="5"/>
      <c r="CG121" s="5"/>
      <c r="CH121" s="39">
        <v>1000</v>
      </c>
      <c r="CI121" s="5"/>
      <c r="CJ121" s="5"/>
      <c r="CK121" s="5"/>
      <c r="CL121" s="5"/>
      <c r="CM121" s="5"/>
      <c r="CN121" s="5"/>
      <c r="CO121" s="5"/>
      <c r="CP121" s="155"/>
      <c r="CQ121" s="5"/>
      <c r="CR121" s="5"/>
      <c r="CS121" s="5"/>
      <c r="CT121" s="5"/>
      <c r="CU121" s="5"/>
      <c r="CV121" s="155"/>
      <c r="CW121" s="39">
        <v>500</v>
      </c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155"/>
      <c r="DI121" s="5"/>
      <c r="DJ121" s="5"/>
      <c r="DK121" s="155"/>
      <c r="DL121" s="5"/>
      <c r="DM121" s="5"/>
      <c r="DN121" s="155"/>
      <c r="DO121" s="5"/>
      <c r="DP121" s="5"/>
      <c r="DQ121" s="5"/>
      <c r="DR121" s="5"/>
      <c r="DS121" s="5"/>
      <c r="DT121" s="5"/>
      <c r="DU121" s="5">
        <v>300</v>
      </c>
      <c r="DV121" s="5"/>
      <c r="DW121" s="5"/>
      <c r="DX121" s="5">
        <v>125</v>
      </c>
      <c r="DY121" s="155"/>
      <c r="DZ121" s="5"/>
      <c r="EA121" s="5"/>
      <c r="EB121" s="5"/>
      <c r="EC121" s="155"/>
      <c r="ED121" s="5"/>
      <c r="EE121" s="5"/>
      <c r="EF121" s="160"/>
      <c r="EG121" s="5">
        <v>50</v>
      </c>
      <c r="EH121" s="5"/>
      <c r="EI121" s="5"/>
      <c r="EJ121" s="5"/>
      <c r="EK121" s="5"/>
      <c r="EL121" s="150"/>
      <c r="EM121" s="5"/>
      <c r="EN121" s="5"/>
      <c r="EO121" s="5"/>
      <c r="EP121" s="5"/>
      <c r="EQ121" s="5"/>
      <c r="ER121" s="155"/>
      <c r="ES121" s="5"/>
      <c r="ET121" s="5"/>
      <c r="EU121" s="5"/>
      <c r="EV121" s="5">
        <v>30</v>
      </c>
      <c r="EW121" s="5"/>
      <c r="EX121" s="5"/>
      <c r="EY121" s="5"/>
      <c r="EZ121" s="5"/>
      <c r="FA121" s="155"/>
      <c r="FB121" s="5"/>
      <c r="FC121" s="5"/>
      <c r="FD121" s="155"/>
      <c r="FE121" s="5"/>
      <c r="FF121" s="5"/>
      <c r="FG121" s="155"/>
      <c r="FH121" s="5"/>
      <c r="FI121" s="5"/>
      <c r="FJ121" s="155"/>
      <c r="FK121" s="5"/>
      <c r="FL121" s="5"/>
      <c r="FM121" s="155"/>
      <c r="FN121" s="5"/>
      <c r="FO121" s="5"/>
      <c r="FP121" s="15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249"/>
    </row>
    <row r="122" spans="1:183" ht="21" customHeight="1">
      <c r="A122" s="173"/>
      <c r="B122" s="239" t="s">
        <v>1819</v>
      </c>
      <c r="C122" s="135" t="s">
        <v>1884</v>
      </c>
      <c r="D122" s="133" t="s">
        <v>83</v>
      </c>
      <c r="E122" s="27"/>
      <c r="F122" s="28"/>
      <c r="G122" s="28"/>
      <c r="H122" s="269"/>
      <c r="I122" s="93"/>
      <c r="J122" s="49"/>
      <c r="K122" s="263"/>
      <c r="L122" s="147">
        <f t="shared" si="34"/>
        <v>2</v>
      </c>
      <c r="M122" s="136">
        <f t="shared" si="35"/>
        <v>2.6</v>
      </c>
      <c r="N122" s="188">
        <f>L122-K122-H122</f>
        <v>2</v>
      </c>
      <c r="O122" s="142"/>
      <c r="P122" s="49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155"/>
      <c r="BS122" s="5"/>
      <c r="BT122" s="5"/>
      <c r="BU122" s="5"/>
      <c r="BV122" s="5"/>
      <c r="BW122" s="5"/>
      <c r="BX122" s="155"/>
      <c r="BY122" s="5"/>
      <c r="BZ122" s="5"/>
      <c r="CA122" s="155"/>
      <c r="CB122" s="5"/>
      <c r="CC122" s="5"/>
      <c r="CD122" s="15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155"/>
      <c r="CQ122" s="5">
        <v>2</v>
      </c>
      <c r="CR122" s="5"/>
      <c r="CS122" s="5"/>
      <c r="CT122" s="5"/>
      <c r="CU122" s="5"/>
      <c r="CV122" s="15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155"/>
      <c r="DI122" s="5"/>
      <c r="DJ122" s="5"/>
      <c r="DK122" s="155"/>
      <c r="DL122" s="5"/>
      <c r="DM122" s="5"/>
      <c r="DN122" s="15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155"/>
      <c r="DZ122" s="5"/>
      <c r="EA122" s="5"/>
      <c r="EB122" s="5"/>
      <c r="EC122" s="155"/>
      <c r="ED122" s="5"/>
      <c r="EE122" s="5"/>
      <c r="EF122" s="160"/>
      <c r="EG122" s="5"/>
      <c r="EH122" s="5"/>
      <c r="EI122" s="5"/>
      <c r="EJ122" s="5"/>
      <c r="EK122" s="5"/>
      <c r="EL122" s="150"/>
      <c r="EM122" s="5"/>
      <c r="EN122" s="5"/>
      <c r="EO122" s="5"/>
      <c r="EP122" s="5"/>
      <c r="EQ122" s="5"/>
      <c r="ER122" s="155"/>
      <c r="ES122" s="5"/>
      <c r="ET122" s="5"/>
      <c r="EU122" s="5"/>
      <c r="EV122" s="5"/>
      <c r="EW122" s="5"/>
      <c r="EX122" s="5"/>
      <c r="EY122" s="5"/>
      <c r="EZ122" s="5"/>
      <c r="FA122" s="155"/>
      <c r="FB122" s="5"/>
      <c r="FC122" s="5"/>
      <c r="FD122" s="155"/>
      <c r="FE122" s="5"/>
      <c r="FF122" s="5"/>
      <c r="FG122" s="155"/>
      <c r="FH122" s="5"/>
      <c r="FI122" s="5"/>
      <c r="FJ122" s="155"/>
      <c r="FK122" s="5"/>
      <c r="FL122" s="5"/>
      <c r="FM122" s="155"/>
      <c r="FN122" s="5"/>
      <c r="FO122" s="5"/>
      <c r="FP122" s="15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249"/>
    </row>
    <row r="123" spans="1:183" ht="21" customHeight="1">
      <c r="A123" s="173" t="s">
        <v>1676</v>
      </c>
      <c r="B123" s="94" t="s">
        <v>687</v>
      </c>
      <c r="C123" s="95" t="s">
        <v>1823</v>
      </c>
      <c r="D123" s="50" t="s">
        <v>83</v>
      </c>
      <c r="E123" s="27">
        <v>1588.95</v>
      </c>
      <c r="F123" s="28"/>
      <c r="G123" s="28"/>
      <c r="H123" s="269">
        <f aca="true" t="shared" si="38" ref="H123:H155">F123+G123</f>
        <v>0</v>
      </c>
      <c r="I123" s="93">
        <f aca="true" t="shared" si="39" ref="I123:I155">P123+R123+U123+X123+AD123+AA123+AG123+AJ123+AM123+AP123+AS123+AV123+AY123+BB123+BE123+BH123+BK123+BN123+BQ123+BT123+BW123+BZ123+CC123+CF123+CI123+CL123+CO123+CR123+CU123+CX123+DA123+DD123+DG123+DJ123+DM123+DP123+DS123+DV123+DY123+EB123+EE123+EH123+EK123+EN123+EQ123+ET123+EW123+EZ123+FC123+FF123+FI123+FL123+FO123+FR123+FU123+FX123</f>
        <v>0</v>
      </c>
      <c r="J123" s="49">
        <f aca="true" t="shared" si="40" ref="J123:J155">S123+V123+Y123+AB123+AE123+AH123+AK123+AN123+AQ123+AT123+AW123+AZ123+BC123+BF123+BI123+BL123+BO123+BR123+BX123+CA123+CD123+CG123+CJ123+CP123+CS123+CV123+CY123+DB123+DH123+CM123+DE123+FY123+DK123+DN123+DQ123+DT123+DW123+DZ123+EC123+EF123+EI123+EL123+EO123+ER123+EU123+EX123+FA123+FD123+FG123+FJ123+FM123+FP123+FS123+FV123</f>
        <v>0</v>
      </c>
      <c r="K123" s="263">
        <f aca="true" t="shared" si="41" ref="K123:K155">I123+J123</f>
        <v>0</v>
      </c>
      <c r="L123" s="147">
        <f t="shared" si="34"/>
        <v>1</v>
      </c>
      <c r="M123" s="136">
        <f t="shared" si="35"/>
        <v>1.3</v>
      </c>
      <c r="N123" s="188">
        <f>L123-K123-H123</f>
        <v>1</v>
      </c>
      <c r="O123" s="142">
        <f aca="true" t="shared" si="42" ref="O123:O155">E123*N123</f>
        <v>1588.95</v>
      </c>
      <c r="P123" s="49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155"/>
      <c r="BS123" s="5"/>
      <c r="BT123" s="5"/>
      <c r="BU123" s="5"/>
      <c r="BV123" s="5"/>
      <c r="BW123" s="5"/>
      <c r="BX123" s="155"/>
      <c r="BY123" s="5"/>
      <c r="BZ123" s="5"/>
      <c r="CA123" s="155"/>
      <c r="CB123" s="5"/>
      <c r="CC123" s="5"/>
      <c r="CD123" s="15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155"/>
      <c r="CQ123" s="5"/>
      <c r="CR123" s="5"/>
      <c r="CS123" s="5"/>
      <c r="CT123" s="5"/>
      <c r="CU123" s="5"/>
      <c r="CV123" s="155"/>
      <c r="CW123" s="39">
        <v>1</v>
      </c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155"/>
      <c r="DI123" s="5"/>
      <c r="DJ123" s="5"/>
      <c r="DK123" s="155"/>
      <c r="DL123" s="5"/>
      <c r="DM123" s="5"/>
      <c r="DN123" s="15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155"/>
      <c r="DZ123" s="5"/>
      <c r="EA123" s="5"/>
      <c r="EB123" s="5"/>
      <c r="EC123" s="155"/>
      <c r="ED123" s="5"/>
      <c r="EE123" s="5"/>
      <c r="EF123" s="160"/>
      <c r="EG123" s="5"/>
      <c r="EH123" s="5"/>
      <c r="EI123" s="5"/>
      <c r="EJ123" s="5"/>
      <c r="EK123" s="5"/>
      <c r="EL123" s="150"/>
      <c r="EM123" s="5"/>
      <c r="EN123" s="5"/>
      <c r="EO123" s="5"/>
      <c r="EP123" s="5"/>
      <c r="EQ123" s="5"/>
      <c r="ER123" s="155"/>
      <c r="ES123" s="5"/>
      <c r="ET123" s="5"/>
      <c r="EU123" s="5"/>
      <c r="EV123" s="5"/>
      <c r="EW123" s="5"/>
      <c r="EX123" s="5"/>
      <c r="EY123" s="5"/>
      <c r="EZ123" s="5"/>
      <c r="FA123" s="155"/>
      <c r="FB123" s="5"/>
      <c r="FC123" s="5"/>
      <c r="FD123" s="155"/>
      <c r="FE123" s="5"/>
      <c r="FF123" s="5"/>
      <c r="FG123" s="155"/>
      <c r="FH123" s="5"/>
      <c r="FI123" s="5"/>
      <c r="FJ123" s="155"/>
      <c r="FK123" s="5"/>
      <c r="FL123" s="5"/>
      <c r="FM123" s="155"/>
      <c r="FN123" s="5"/>
      <c r="FO123" s="5"/>
      <c r="FP123" s="15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249"/>
    </row>
    <row r="124" spans="1:183" ht="21" customHeight="1">
      <c r="A124" s="173" t="s">
        <v>1677</v>
      </c>
      <c r="B124" s="210" t="s">
        <v>688</v>
      </c>
      <c r="C124" s="95" t="s">
        <v>689</v>
      </c>
      <c r="D124" s="50" t="s">
        <v>78</v>
      </c>
      <c r="E124" s="27">
        <v>3.8948</v>
      </c>
      <c r="F124" s="28"/>
      <c r="G124" s="28"/>
      <c r="H124" s="269">
        <f t="shared" si="38"/>
        <v>0</v>
      </c>
      <c r="I124" s="93">
        <f t="shared" si="39"/>
        <v>0</v>
      </c>
      <c r="J124" s="49">
        <f t="shared" si="40"/>
        <v>50</v>
      </c>
      <c r="K124" s="263">
        <f t="shared" si="41"/>
        <v>50</v>
      </c>
      <c r="L124" s="147">
        <f t="shared" si="34"/>
        <v>2300</v>
      </c>
      <c r="M124" s="136">
        <f t="shared" si="35"/>
        <v>2990</v>
      </c>
      <c r="N124" s="188">
        <f>L124-K124-H124</f>
        <v>2250</v>
      </c>
      <c r="O124" s="142">
        <f t="shared" si="42"/>
        <v>8763.3</v>
      </c>
      <c r="P124" s="49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155"/>
      <c r="BS124" s="5"/>
      <c r="BT124" s="5"/>
      <c r="BU124" s="5"/>
      <c r="BV124" s="5"/>
      <c r="BW124" s="5"/>
      <c r="BX124" s="155"/>
      <c r="BY124" s="5"/>
      <c r="BZ124" s="5"/>
      <c r="CA124" s="155"/>
      <c r="CB124" s="5"/>
      <c r="CC124" s="5"/>
      <c r="CD124" s="15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155"/>
      <c r="CQ124" s="5"/>
      <c r="CR124" s="5"/>
      <c r="CS124" s="5"/>
      <c r="CT124" s="5"/>
      <c r="CU124" s="5"/>
      <c r="CV124" s="15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155"/>
      <c r="DI124" s="5"/>
      <c r="DJ124" s="5"/>
      <c r="DK124" s="155">
        <v>50</v>
      </c>
      <c r="DL124" s="5">
        <v>100</v>
      </c>
      <c r="DM124" s="5"/>
      <c r="DN124" s="15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155"/>
      <c r="DZ124" s="5"/>
      <c r="EA124" s="5"/>
      <c r="EB124" s="5"/>
      <c r="EC124" s="155"/>
      <c r="ED124" s="5">
        <v>600</v>
      </c>
      <c r="EE124" s="5"/>
      <c r="EF124" s="160"/>
      <c r="EG124" s="5">
        <v>100</v>
      </c>
      <c r="EH124" s="5"/>
      <c r="EI124" s="5"/>
      <c r="EJ124" s="5"/>
      <c r="EK124" s="5"/>
      <c r="EL124" s="150"/>
      <c r="EM124" s="5"/>
      <c r="EN124" s="5"/>
      <c r="EO124" s="5"/>
      <c r="EP124" s="5"/>
      <c r="EQ124" s="5"/>
      <c r="ER124" s="155"/>
      <c r="ES124" s="5"/>
      <c r="ET124" s="5"/>
      <c r="EU124" s="5"/>
      <c r="EV124" s="5">
        <v>1000</v>
      </c>
      <c r="EW124" s="5"/>
      <c r="EX124" s="5"/>
      <c r="EY124" s="5"/>
      <c r="EZ124" s="5"/>
      <c r="FA124" s="155"/>
      <c r="FB124" s="5"/>
      <c r="FC124" s="5"/>
      <c r="FD124" s="155"/>
      <c r="FE124" s="5"/>
      <c r="FF124" s="5"/>
      <c r="FG124" s="155"/>
      <c r="FH124" s="5"/>
      <c r="FI124" s="5"/>
      <c r="FJ124" s="155"/>
      <c r="FK124" s="5"/>
      <c r="FL124" s="5"/>
      <c r="FM124" s="155"/>
      <c r="FN124" s="5"/>
      <c r="FO124" s="5"/>
      <c r="FP124" s="155"/>
      <c r="FQ124" s="5"/>
      <c r="FR124" s="5"/>
      <c r="FS124" s="5"/>
      <c r="FT124" s="5">
        <v>500</v>
      </c>
      <c r="FU124" s="5"/>
      <c r="FV124" s="5"/>
      <c r="FW124" s="5"/>
      <c r="FX124" s="5"/>
      <c r="FY124" s="5"/>
      <c r="FZ124" s="5"/>
      <c r="GA124" s="249"/>
    </row>
    <row r="125" spans="1:183" ht="21" customHeight="1">
      <c r="A125" s="173" t="s">
        <v>1678</v>
      </c>
      <c r="B125" s="210" t="s">
        <v>690</v>
      </c>
      <c r="C125" s="95" t="s">
        <v>691</v>
      </c>
      <c r="D125" s="50" t="s">
        <v>78</v>
      </c>
      <c r="E125" s="27">
        <v>78.78</v>
      </c>
      <c r="F125" s="28">
        <v>81</v>
      </c>
      <c r="G125" s="28"/>
      <c r="H125" s="269">
        <f t="shared" si="38"/>
        <v>81</v>
      </c>
      <c r="I125" s="93">
        <f t="shared" si="39"/>
        <v>0</v>
      </c>
      <c r="J125" s="49">
        <f t="shared" si="40"/>
        <v>0</v>
      </c>
      <c r="K125" s="263">
        <f t="shared" si="41"/>
        <v>0</v>
      </c>
      <c r="L125" s="147">
        <f t="shared" si="34"/>
        <v>75</v>
      </c>
      <c r="M125" s="136">
        <f t="shared" si="35"/>
        <v>97.5</v>
      </c>
      <c r="N125" s="188"/>
      <c r="O125" s="142">
        <f t="shared" si="42"/>
        <v>0</v>
      </c>
      <c r="P125" s="49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155"/>
      <c r="BS125" s="5"/>
      <c r="BT125" s="5"/>
      <c r="BU125" s="5"/>
      <c r="BV125" s="5"/>
      <c r="BW125" s="5"/>
      <c r="BX125" s="155"/>
      <c r="BY125" s="5"/>
      <c r="BZ125" s="5"/>
      <c r="CA125" s="155"/>
      <c r="CB125" s="5"/>
      <c r="CC125" s="5"/>
      <c r="CD125" s="15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155"/>
      <c r="CQ125" s="5"/>
      <c r="CR125" s="5"/>
      <c r="CS125" s="5"/>
      <c r="CT125" s="5"/>
      <c r="CU125" s="5"/>
      <c r="CV125" s="15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155"/>
      <c r="DI125" s="5"/>
      <c r="DJ125" s="5"/>
      <c r="DK125" s="155"/>
      <c r="DL125" s="5"/>
      <c r="DM125" s="5"/>
      <c r="DN125" s="15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155"/>
      <c r="DZ125" s="5"/>
      <c r="EA125" s="5"/>
      <c r="EB125" s="5"/>
      <c r="EC125" s="155"/>
      <c r="ED125" s="5"/>
      <c r="EE125" s="5"/>
      <c r="EF125" s="160"/>
      <c r="EG125" s="5"/>
      <c r="EH125" s="5"/>
      <c r="EI125" s="5"/>
      <c r="EJ125" s="5"/>
      <c r="EK125" s="5"/>
      <c r="EL125" s="150"/>
      <c r="EM125" s="5"/>
      <c r="EN125" s="5"/>
      <c r="EO125" s="5"/>
      <c r="EP125" s="5"/>
      <c r="EQ125" s="5"/>
      <c r="ER125" s="155"/>
      <c r="ES125" s="5"/>
      <c r="ET125" s="5"/>
      <c r="EU125" s="5"/>
      <c r="EV125" s="5"/>
      <c r="EW125" s="5"/>
      <c r="EX125" s="5"/>
      <c r="EY125" s="5"/>
      <c r="EZ125" s="5"/>
      <c r="FA125" s="155"/>
      <c r="FB125" s="5"/>
      <c r="FC125" s="5"/>
      <c r="FD125" s="155"/>
      <c r="FE125" s="5">
        <v>75</v>
      </c>
      <c r="FF125" s="5"/>
      <c r="FG125" s="155"/>
      <c r="FH125" s="5"/>
      <c r="FI125" s="5"/>
      <c r="FJ125" s="155"/>
      <c r="FK125" s="5"/>
      <c r="FL125" s="5"/>
      <c r="FM125" s="155"/>
      <c r="FN125" s="5"/>
      <c r="FO125" s="5"/>
      <c r="FP125" s="15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249"/>
    </row>
    <row r="126" spans="1:183" ht="21" customHeight="1">
      <c r="A126" s="173" t="s">
        <v>1679</v>
      </c>
      <c r="B126" s="94" t="s">
        <v>692</v>
      </c>
      <c r="C126" s="97" t="s">
        <v>693</v>
      </c>
      <c r="D126" s="50" t="s">
        <v>78</v>
      </c>
      <c r="E126" s="27">
        <v>80.25</v>
      </c>
      <c r="F126" s="28">
        <v>10</v>
      </c>
      <c r="G126" s="28"/>
      <c r="H126" s="269">
        <f t="shared" si="38"/>
        <v>10</v>
      </c>
      <c r="I126" s="93">
        <f t="shared" si="39"/>
        <v>0</v>
      </c>
      <c r="J126" s="49">
        <f t="shared" si="40"/>
        <v>0</v>
      </c>
      <c r="K126" s="263">
        <f t="shared" si="41"/>
        <v>0</v>
      </c>
      <c r="L126" s="147">
        <f t="shared" si="34"/>
        <v>0</v>
      </c>
      <c r="M126" s="136">
        <f t="shared" si="35"/>
        <v>0</v>
      </c>
      <c r="N126" s="188"/>
      <c r="O126" s="142">
        <f t="shared" si="42"/>
        <v>0</v>
      </c>
      <c r="P126" s="49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155"/>
      <c r="BS126" s="5"/>
      <c r="BT126" s="5"/>
      <c r="BU126" s="5"/>
      <c r="BV126" s="5"/>
      <c r="BW126" s="5"/>
      <c r="BX126" s="155"/>
      <c r="BY126" s="5"/>
      <c r="BZ126" s="5"/>
      <c r="CA126" s="155"/>
      <c r="CB126" s="5"/>
      <c r="CC126" s="5"/>
      <c r="CD126" s="15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155"/>
      <c r="CQ126" s="5"/>
      <c r="CR126" s="5"/>
      <c r="CS126" s="5"/>
      <c r="CT126" s="5"/>
      <c r="CU126" s="5"/>
      <c r="CV126" s="15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155"/>
      <c r="DI126" s="5"/>
      <c r="DJ126" s="5"/>
      <c r="DK126" s="155"/>
      <c r="DL126" s="5"/>
      <c r="DM126" s="5"/>
      <c r="DN126" s="15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155"/>
      <c r="DZ126" s="5"/>
      <c r="EA126" s="5"/>
      <c r="EB126" s="5"/>
      <c r="EC126" s="155"/>
      <c r="ED126" s="5"/>
      <c r="EE126" s="5"/>
      <c r="EF126" s="160"/>
      <c r="EG126" s="5"/>
      <c r="EH126" s="5"/>
      <c r="EI126" s="5"/>
      <c r="EJ126" s="5"/>
      <c r="EK126" s="5"/>
      <c r="EL126" s="150"/>
      <c r="EM126" s="5"/>
      <c r="EN126" s="5"/>
      <c r="EO126" s="5"/>
      <c r="EP126" s="5"/>
      <c r="EQ126" s="5"/>
      <c r="ER126" s="155"/>
      <c r="ES126" s="5"/>
      <c r="ET126" s="5"/>
      <c r="EU126" s="5"/>
      <c r="EV126" s="5"/>
      <c r="EW126" s="5"/>
      <c r="EX126" s="5"/>
      <c r="EY126" s="5"/>
      <c r="EZ126" s="5"/>
      <c r="FA126" s="155"/>
      <c r="FB126" s="5"/>
      <c r="FC126" s="5"/>
      <c r="FD126" s="155"/>
      <c r="FE126" s="5"/>
      <c r="FF126" s="5"/>
      <c r="FG126" s="155"/>
      <c r="FH126" s="5"/>
      <c r="FI126" s="5"/>
      <c r="FJ126" s="155"/>
      <c r="FK126" s="5"/>
      <c r="FL126" s="5"/>
      <c r="FM126" s="155"/>
      <c r="FN126" s="5"/>
      <c r="FO126" s="5"/>
      <c r="FP126" s="15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249"/>
    </row>
    <row r="127" spans="1:183" ht="21" customHeight="1">
      <c r="A127" s="173" t="s">
        <v>1680</v>
      </c>
      <c r="B127" s="210" t="s">
        <v>694</v>
      </c>
      <c r="C127" s="95" t="s">
        <v>695</v>
      </c>
      <c r="D127" s="50" t="s">
        <v>78</v>
      </c>
      <c r="E127" s="27">
        <v>125</v>
      </c>
      <c r="F127" s="28">
        <v>108</v>
      </c>
      <c r="G127" s="28"/>
      <c r="H127" s="269">
        <f t="shared" si="38"/>
        <v>108</v>
      </c>
      <c r="I127" s="93">
        <f t="shared" si="39"/>
        <v>0</v>
      </c>
      <c r="J127" s="49">
        <f t="shared" si="40"/>
        <v>0</v>
      </c>
      <c r="K127" s="263">
        <f t="shared" si="41"/>
        <v>0</v>
      </c>
      <c r="L127" s="147">
        <f t="shared" si="34"/>
        <v>75</v>
      </c>
      <c r="M127" s="136">
        <f t="shared" si="35"/>
        <v>97.5</v>
      </c>
      <c r="N127" s="188"/>
      <c r="O127" s="142">
        <f t="shared" si="42"/>
        <v>0</v>
      </c>
      <c r="P127" s="49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155"/>
      <c r="BS127" s="5"/>
      <c r="BT127" s="5"/>
      <c r="BU127" s="5"/>
      <c r="BV127" s="5"/>
      <c r="BW127" s="5"/>
      <c r="BX127" s="155"/>
      <c r="BY127" s="5"/>
      <c r="BZ127" s="5"/>
      <c r="CA127" s="155"/>
      <c r="CB127" s="5"/>
      <c r="CC127" s="5"/>
      <c r="CD127" s="15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155"/>
      <c r="CQ127" s="5"/>
      <c r="CR127" s="5"/>
      <c r="CS127" s="5"/>
      <c r="CT127" s="5"/>
      <c r="CU127" s="5"/>
      <c r="CV127" s="15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155"/>
      <c r="DI127" s="5"/>
      <c r="DJ127" s="5"/>
      <c r="DK127" s="155"/>
      <c r="DL127" s="5"/>
      <c r="DM127" s="5"/>
      <c r="DN127" s="15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155"/>
      <c r="DZ127" s="5"/>
      <c r="EA127" s="5"/>
      <c r="EB127" s="5"/>
      <c r="EC127" s="155"/>
      <c r="ED127" s="5"/>
      <c r="EE127" s="5"/>
      <c r="EF127" s="160"/>
      <c r="EG127" s="5"/>
      <c r="EH127" s="5"/>
      <c r="EI127" s="5"/>
      <c r="EJ127" s="5"/>
      <c r="EK127" s="5"/>
      <c r="EL127" s="150"/>
      <c r="EM127" s="5"/>
      <c r="EN127" s="5"/>
      <c r="EO127" s="5"/>
      <c r="EP127" s="5"/>
      <c r="EQ127" s="5"/>
      <c r="ER127" s="155"/>
      <c r="ES127" s="5"/>
      <c r="ET127" s="5"/>
      <c r="EU127" s="5"/>
      <c r="EV127" s="5"/>
      <c r="EW127" s="5"/>
      <c r="EX127" s="5"/>
      <c r="EY127" s="5"/>
      <c r="EZ127" s="5"/>
      <c r="FA127" s="155"/>
      <c r="FB127" s="5"/>
      <c r="FC127" s="5"/>
      <c r="FD127" s="155"/>
      <c r="FE127" s="5">
        <v>75</v>
      </c>
      <c r="FF127" s="5"/>
      <c r="FG127" s="155"/>
      <c r="FH127" s="5"/>
      <c r="FI127" s="5"/>
      <c r="FJ127" s="155"/>
      <c r="FK127" s="5"/>
      <c r="FL127" s="5"/>
      <c r="FM127" s="155"/>
      <c r="FN127" s="5"/>
      <c r="FO127" s="5"/>
      <c r="FP127" s="15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249"/>
    </row>
    <row r="128" spans="1:183" ht="21" customHeight="1">
      <c r="A128" s="173" t="s">
        <v>1681</v>
      </c>
      <c r="B128" s="94" t="s">
        <v>696</v>
      </c>
      <c r="C128" s="95" t="s">
        <v>697</v>
      </c>
      <c r="D128" s="50" t="s">
        <v>78</v>
      </c>
      <c r="E128" s="27">
        <v>349.89</v>
      </c>
      <c r="F128" s="28">
        <v>10</v>
      </c>
      <c r="G128" s="28"/>
      <c r="H128" s="269">
        <f t="shared" si="38"/>
        <v>10</v>
      </c>
      <c r="I128" s="93">
        <f t="shared" si="39"/>
        <v>0</v>
      </c>
      <c r="J128" s="49">
        <f t="shared" si="40"/>
        <v>5</v>
      </c>
      <c r="K128" s="263">
        <f t="shared" si="41"/>
        <v>5</v>
      </c>
      <c r="L128" s="147">
        <f t="shared" si="34"/>
        <v>10</v>
      </c>
      <c r="M128" s="136">
        <f t="shared" si="35"/>
        <v>13</v>
      </c>
      <c r="N128" s="188"/>
      <c r="O128" s="142">
        <f t="shared" si="42"/>
        <v>0</v>
      </c>
      <c r="P128" s="49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155"/>
      <c r="BS128" s="5"/>
      <c r="BT128" s="5"/>
      <c r="BU128" s="5"/>
      <c r="BV128" s="5"/>
      <c r="BW128" s="5"/>
      <c r="BX128" s="155"/>
      <c r="BY128" s="5"/>
      <c r="BZ128" s="5"/>
      <c r="CA128" s="155"/>
      <c r="CB128" s="5"/>
      <c r="CC128" s="5"/>
      <c r="CD128" s="15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155"/>
      <c r="CQ128" s="5"/>
      <c r="CR128" s="5"/>
      <c r="CS128" s="5"/>
      <c r="CT128" s="5"/>
      <c r="CU128" s="5"/>
      <c r="CV128" s="15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155"/>
      <c r="DI128" s="5"/>
      <c r="DJ128" s="5"/>
      <c r="DK128" s="155"/>
      <c r="DL128" s="5"/>
      <c r="DM128" s="5"/>
      <c r="DN128" s="155"/>
      <c r="DO128" s="5"/>
      <c r="DP128" s="5"/>
      <c r="DQ128" s="5"/>
      <c r="DR128" s="5"/>
      <c r="DS128" s="5"/>
      <c r="DT128" s="5">
        <v>5</v>
      </c>
      <c r="DU128" s="5">
        <v>10</v>
      </c>
      <c r="DV128" s="5"/>
      <c r="DW128" s="5"/>
      <c r="DX128" s="5"/>
      <c r="DY128" s="155"/>
      <c r="DZ128" s="5"/>
      <c r="EA128" s="5"/>
      <c r="EB128" s="5"/>
      <c r="EC128" s="155"/>
      <c r="ED128" s="5"/>
      <c r="EE128" s="5"/>
      <c r="EF128" s="160"/>
      <c r="EG128" s="5"/>
      <c r="EH128" s="5"/>
      <c r="EI128" s="5"/>
      <c r="EJ128" s="5"/>
      <c r="EK128" s="5"/>
      <c r="EL128" s="150"/>
      <c r="EM128" s="5"/>
      <c r="EN128" s="5"/>
      <c r="EO128" s="5"/>
      <c r="EP128" s="5"/>
      <c r="EQ128" s="5"/>
      <c r="ER128" s="155"/>
      <c r="ES128" s="5"/>
      <c r="ET128" s="5"/>
      <c r="EU128" s="5"/>
      <c r="EV128" s="5"/>
      <c r="EW128" s="5"/>
      <c r="EX128" s="5"/>
      <c r="EY128" s="5"/>
      <c r="EZ128" s="5"/>
      <c r="FA128" s="155"/>
      <c r="FB128" s="5"/>
      <c r="FC128" s="5"/>
      <c r="FD128" s="155"/>
      <c r="FE128" s="5"/>
      <c r="FF128" s="5"/>
      <c r="FG128" s="155"/>
      <c r="FH128" s="5"/>
      <c r="FI128" s="5"/>
      <c r="FJ128" s="155"/>
      <c r="FK128" s="5"/>
      <c r="FL128" s="5"/>
      <c r="FM128" s="155"/>
      <c r="FN128" s="5"/>
      <c r="FO128" s="5"/>
      <c r="FP128" s="15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249"/>
    </row>
    <row r="129" spans="1:183" ht="21" customHeight="1">
      <c r="A129" s="173" t="s">
        <v>1682</v>
      </c>
      <c r="B129" s="210" t="s">
        <v>698</v>
      </c>
      <c r="C129" s="95" t="s">
        <v>699</v>
      </c>
      <c r="D129" s="50" t="s">
        <v>78</v>
      </c>
      <c r="E129" s="27">
        <v>2.5038</v>
      </c>
      <c r="F129" s="28">
        <v>2750</v>
      </c>
      <c r="G129" s="28"/>
      <c r="H129" s="269">
        <f t="shared" si="38"/>
        <v>2750</v>
      </c>
      <c r="I129" s="93">
        <f t="shared" si="39"/>
        <v>0</v>
      </c>
      <c r="J129" s="49">
        <f t="shared" si="40"/>
        <v>595</v>
      </c>
      <c r="K129" s="263">
        <f t="shared" si="41"/>
        <v>595</v>
      </c>
      <c r="L129" s="147">
        <f t="shared" si="34"/>
        <v>4200</v>
      </c>
      <c r="M129" s="136">
        <f t="shared" si="35"/>
        <v>5460</v>
      </c>
      <c r="N129" s="188">
        <f>L129-K129-H129</f>
        <v>855</v>
      </c>
      <c r="O129" s="142">
        <f t="shared" si="42"/>
        <v>2140.749</v>
      </c>
      <c r="P129" s="49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>
        <v>100</v>
      </c>
      <c r="BP129" s="5">
        <v>1200</v>
      </c>
      <c r="BQ129" s="5"/>
      <c r="BR129" s="155"/>
      <c r="BS129" s="5"/>
      <c r="BT129" s="5"/>
      <c r="BU129" s="5"/>
      <c r="BV129" s="5"/>
      <c r="BW129" s="5"/>
      <c r="BX129" s="155"/>
      <c r="BY129" s="5"/>
      <c r="BZ129" s="5"/>
      <c r="CA129" s="155"/>
      <c r="CB129" s="5"/>
      <c r="CC129" s="5"/>
      <c r="CD129" s="15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155">
        <v>45</v>
      </c>
      <c r="CQ129" s="5"/>
      <c r="CR129" s="5"/>
      <c r="CS129" s="5"/>
      <c r="CT129" s="5"/>
      <c r="CU129" s="5"/>
      <c r="CV129" s="15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155"/>
      <c r="DI129" s="5"/>
      <c r="DJ129" s="5"/>
      <c r="DK129" s="155">
        <v>50</v>
      </c>
      <c r="DL129" s="5">
        <v>500</v>
      </c>
      <c r="DM129" s="5"/>
      <c r="DN129" s="155"/>
      <c r="DO129" s="5"/>
      <c r="DP129" s="5"/>
      <c r="DQ129" s="5">
        <v>400</v>
      </c>
      <c r="DR129" s="5"/>
      <c r="DS129" s="5"/>
      <c r="DT129" s="5"/>
      <c r="DU129" s="5"/>
      <c r="DV129" s="5"/>
      <c r="DW129" s="5"/>
      <c r="DX129" s="5"/>
      <c r="DY129" s="155"/>
      <c r="DZ129" s="5"/>
      <c r="EA129" s="5"/>
      <c r="EB129" s="5"/>
      <c r="EC129" s="155"/>
      <c r="ED129" s="5">
        <v>500</v>
      </c>
      <c r="EE129" s="5"/>
      <c r="EF129" s="160"/>
      <c r="EG129" s="5"/>
      <c r="EH129" s="5"/>
      <c r="EI129" s="5"/>
      <c r="EJ129" s="5"/>
      <c r="EK129" s="5"/>
      <c r="EL129" s="150"/>
      <c r="EM129" s="5"/>
      <c r="EN129" s="5"/>
      <c r="EO129" s="5"/>
      <c r="EP129" s="5"/>
      <c r="EQ129" s="5"/>
      <c r="ER129" s="155"/>
      <c r="ES129" s="5"/>
      <c r="ET129" s="5"/>
      <c r="EU129" s="5"/>
      <c r="EV129" s="5">
        <v>500</v>
      </c>
      <c r="EW129" s="5"/>
      <c r="EX129" s="5"/>
      <c r="EY129" s="5"/>
      <c r="EZ129" s="5"/>
      <c r="FA129" s="155"/>
      <c r="FB129" s="5"/>
      <c r="FC129" s="5"/>
      <c r="FD129" s="155"/>
      <c r="FE129" s="5"/>
      <c r="FF129" s="5"/>
      <c r="FG129" s="155"/>
      <c r="FH129" s="5"/>
      <c r="FI129" s="5"/>
      <c r="FJ129" s="155"/>
      <c r="FK129" s="5"/>
      <c r="FL129" s="5"/>
      <c r="FM129" s="155"/>
      <c r="FN129" s="5"/>
      <c r="FO129" s="5"/>
      <c r="FP129" s="155"/>
      <c r="FQ129" s="5"/>
      <c r="FR129" s="5"/>
      <c r="FS129" s="5"/>
      <c r="FT129" s="5">
        <v>1500</v>
      </c>
      <c r="FU129" s="5"/>
      <c r="FV129" s="5"/>
      <c r="FW129" s="5"/>
      <c r="FX129" s="5"/>
      <c r="FY129" s="5"/>
      <c r="FZ129" s="5"/>
      <c r="GA129" s="249"/>
    </row>
    <row r="130" spans="1:183" s="3" customFormat="1" ht="21" customHeight="1">
      <c r="A130" s="173" t="s">
        <v>1683</v>
      </c>
      <c r="B130" s="210" t="s">
        <v>700</v>
      </c>
      <c r="C130" s="95" t="s">
        <v>701</v>
      </c>
      <c r="D130" s="50" t="s">
        <v>78</v>
      </c>
      <c r="E130" s="27">
        <v>5.778</v>
      </c>
      <c r="F130" s="28">
        <v>950</v>
      </c>
      <c r="G130" s="28"/>
      <c r="H130" s="269">
        <f t="shared" si="38"/>
        <v>950</v>
      </c>
      <c r="I130" s="93">
        <f t="shared" si="39"/>
        <v>0</v>
      </c>
      <c r="J130" s="49">
        <f t="shared" si="40"/>
        <v>525</v>
      </c>
      <c r="K130" s="263">
        <f t="shared" si="41"/>
        <v>525</v>
      </c>
      <c r="L130" s="147">
        <f t="shared" si="34"/>
        <v>2950</v>
      </c>
      <c r="M130" s="136">
        <f t="shared" si="35"/>
        <v>3835</v>
      </c>
      <c r="N130" s="188">
        <f>L130-K130-H130</f>
        <v>1475</v>
      </c>
      <c r="O130" s="142">
        <f t="shared" si="42"/>
        <v>8522.55</v>
      </c>
      <c r="P130" s="49"/>
      <c r="Q130" s="5">
        <v>50</v>
      </c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>
        <v>400</v>
      </c>
      <c r="BP130" s="5">
        <v>2400</v>
      </c>
      <c r="BQ130" s="5"/>
      <c r="BR130" s="155"/>
      <c r="BS130" s="5"/>
      <c r="BT130" s="5"/>
      <c r="BU130" s="5"/>
      <c r="BV130" s="5"/>
      <c r="BW130" s="5"/>
      <c r="BX130" s="155"/>
      <c r="BY130" s="5"/>
      <c r="BZ130" s="5"/>
      <c r="CA130" s="155"/>
      <c r="CB130" s="5"/>
      <c r="CC130" s="5"/>
      <c r="CD130" s="15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155">
        <v>100</v>
      </c>
      <c r="CQ130" s="5"/>
      <c r="CR130" s="5"/>
      <c r="CS130" s="5"/>
      <c r="CT130" s="5"/>
      <c r="CU130" s="5"/>
      <c r="CV130" s="15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155"/>
      <c r="DI130" s="5"/>
      <c r="DJ130" s="5"/>
      <c r="DK130" s="155">
        <v>25</v>
      </c>
      <c r="DL130" s="5">
        <v>200</v>
      </c>
      <c r="DM130" s="5"/>
      <c r="DN130" s="15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155"/>
      <c r="DZ130" s="5"/>
      <c r="EA130" s="5"/>
      <c r="EB130" s="5"/>
      <c r="EC130" s="155"/>
      <c r="ED130" s="5">
        <v>100</v>
      </c>
      <c r="EE130" s="5"/>
      <c r="EF130" s="160"/>
      <c r="EG130" s="5"/>
      <c r="EH130" s="5"/>
      <c r="EI130" s="5"/>
      <c r="EJ130" s="5"/>
      <c r="EK130" s="5"/>
      <c r="EL130" s="150"/>
      <c r="EM130" s="5"/>
      <c r="EN130" s="5"/>
      <c r="EO130" s="5"/>
      <c r="EP130" s="5"/>
      <c r="EQ130" s="5"/>
      <c r="ER130" s="155"/>
      <c r="ES130" s="5"/>
      <c r="ET130" s="5"/>
      <c r="EU130" s="5"/>
      <c r="EV130" s="5"/>
      <c r="EW130" s="5"/>
      <c r="EX130" s="5"/>
      <c r="EY130" s="5"/>
      <c r="EZ130" s="5"/>
      <c r="FA130" s="155"/>
      <c r="FB130" s="5"/>
      <c r="FC130" s="5"/>
      <c r="FD130" s="155"/>
      <c r="FE130" s="5"/>
      <c r="FF130" s="5"/>
      <c r="FG130" s="155"/>
      <c r="FH130" s="5"/>
      <c r="FI130" s="5"/>
      <c r="FJ130" s="155"/>
      <c r="FK130" s="5"/>
      <c r="FL130" s="5"/>
      <c r="FM130" s="155"/>
      <c r="FN130" s="5"/>
      <c r="FO130" s="5"/>
      <c r="FP130" s="155"/>
      <c r="FQ130" s="5"/>
      <c r="FR130" s="5"/>
      <c r="FS130" s="5"/>
      <c r="FT130" s="5">
        <v>200</v>
      </c>
      <c r="FU130" s="5"/>
      <c r="FV130" s="5"/>
      <c r="FW130" s="5"/>
      <c r="FX130" s="5"/>
      <c r="FY130" s="5"/>
      <c r="FZ130" s="5"/>
      <c r="GA130" s="249"/>
    </row>
    <row r="131" spans="1:183" ht="21" customHeight="1">
      <c r="A131" s="173" t="s">
        <v>1684</v>
      </c>
      <c r="B131" s="210" t="s">
        <v>702</v>
      </c>
      <c r="C131" s="95" t="s">
        <v>703</v>
      </c>
      <c r="D131" s="50" t="s">
        <v>78</v>
      </c>
      <c r="E131" s="27">
        <v>2.14</v>
      </c>
      <c r="F131" s="28">
        <v>700</v>
      </c>
      <c r="G131" s="28"/>
      <c r="H131" s="269">
        <f t="shared" si="38"/>
        <v>700</v>
      </c>
      <c r="I131" s="93">
        <f t="shared" si="39"/>
        <v>0</v>
      </c>
      <c r="J131" s="49">
        <f t="shared" si="40"/>
        <v>50</v>
      </c>
      <c r="K131" s="263">
        <f t="shared" si="41"/>
        <v>50</v>
      </c>
      <c r="L131" s="147">
        <f t="shared" si="34"/>
        <v>2500</v>
      </c>
      <c r="M131" s="136">
        <f t="shared" si="35"/>
        <v>3250</v>
      </c>
      <c r="N131" s="188">
        <f>L131-K131-H131</f>
        <v>1750</v>
      </c>
      <c r="O131" s="142">
        <f t="shared" si="42"/>
        <v>3745</v>
      </c>
      <c r="P131" s="49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>
        <v>200</v>
      </c>
      <c r="BK131" s="5"/>
      <c r="BL131" s="5"/>
      <c r="BM131" s="5"/>
      <c r="BN131" s="5"/>
      <c r="BO131" s="5"/>
      <c r="BP131" s="5"/>
      <c r="BQ131" s="5"/>
      <c r="BR131" s="155"/>
      <c r="BS131" s="5"/>
      <c r="BT131" s="5"/>
      <c r="BU131" s="5"/>
      <c r="BV131" s="5"/>
      <c r="BW131" s="5"/>
      <c r="BX131" s="155"/>
      <c r="BY131" s="5"/>
      <c r="BZ131" s="5"/>
      <c r="CA131" s="155"/>
      <c r="CB131" s="5"/>
      <c r="CC131" s="5"/>
      <c r="CD131" s="15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155"/>
      <c r="CQ131" s="5"/>
      <c r="CR131" s="5"/>
      <c r="CS131" s="5"/>
      <c r="CT131" s="5"/>
      <c r="CU131" s="5"/>
      <c r="CV131" s="15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155"/>
      <c r="DI131" s="5"/>
      <c r="DJ131" s="5"/>
      <c r="DK131" s="155">
        <v>50</v>
      </c>
      <c r="DL131" s="5">
        <v>500</v>
      </c>
      <c r="DM131" s="5"/>
      <c r="DN131" s="15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155"/>
      <c r="DZ131" s="5"/>
      <c r="EA131" s="5"/>
      <c r="EB131" s="5"/>
      <c r="EC131" s="155"/>
      <c r="ED131" s="5">
        <v>200</v>
      </c>
      <c r="EE131" s="5"/>
      <c r="EF131" s="160"/>
      <c r="EG131" s="5"/>
      <c r="EH131" s="5"/>
      <c r="EI131" s="5"/>
      <c r="EJ131" s="5"/>
      <c r="EK131" s="5"/>
      <c r="EL131" s="150"/>
      <c r="EM131" s="5"/>
      <c r="EN131" s="5"/>
      <c r="EO131" s="5"/>
      <c r="EP131" s="5"/>
      <c r="EQ131" s="5"/>
      <c r="ER131" s="155"/>
      <c r="ES131" s="5"/>
      <c r="ET131" s="5"/>
      <c r="EU131" s="5"/>
      <c r="EV131" s="5">
        <v>1000</v>
      </c>
      <c r="EW131" s="5"/>
      <c r="EX131" s="5"/>
      <c r="EY131" s="5"/>
      <c r="EZ131" s="5"/>
      <c r="FA131" s="155"/>
      <c r="FB131" s="5"/>
      <c r="FC131" s="5"/>
      <c r="FD131" s="155"/>
      <c r="FE131" s="5"/>
      <c r="FF131" s="5"/>
      <c r="FG131" s="155"/>
      <c r="FH131" s="5"/>
      <c r="FI131" s="5"/>
      <c r="FJ131" s="155"/>
      <c r="FK131" s="5"/>
      <c r="FL131" s="5"/>
      <c r="FM131" s="155"/>
      <c r="FN131" s="5"/>
      <c r="FO131" s="5"/>
      <c r="FP131" s="155"/>
      <c r="FQ131" s="5"/>
      <c r="FR131" s="5"/>
      <c r="FS131" s="5"/>
      <c r="FT131" s="5">
        <v>600</v>
      </c>
      <c r="FU131" s="5"/>
      <c r="FV131" s="5"/>
      <c r="FW131" s="5"/>
      <c r="FX131" s="5"/>
      <c r="FY131" s="5"/>
      <c r="FZ131" s="5"/>
      <c r="GA131" s="249"/>
    </row>
    <row r="132" spans="1:183" ht="21" customHeight="1">
      <c r="A132" s="173" t="s">
        <v>1685</v>
      </c>
      <c r="B132" s="210" t="s">
        <v>704</v>
      </c>
      <c r="C132" s="95" t="s">
        <v>705</v>
      </c>
      <c r="D132" s="50" t="s">
        <v>78</v>
      </c>
      <c r="E132" s="27">
        <v>2.354</v>
      </c>
      <c r="F132" s="28">
        <v>1000</v>
      </c>
      <c r="G132" s="28"/>
      <c r="H132" s="269">
        <f t="shared" si="38"/>
        <v>1000</v>
      </c>
      <c r="I132" s="93">
        <f t="shared" si="39"/>
        <v>0</v>
      </c>
      <c r="J132" s="49">
        <f t="shared" si="40"/>
        <v>625</v>
      </c>
      <c r="K132" s="263">
        <f t="shared" si="41"/>
        <v>625</v>
      </c>
      <c r="L132" s="147">
        <f t="shared" si="34"/>
        <v>6000</v>
      </c>
      <c r="M132" s="136">
        <f t="shared" si="35"/>
        <v>7800</v>
      </c>
      <c r="N132" s="188">
        <f>L132-K132-H132</f>
        <v>4375</v>
      </c>
      <c r="O132" s="142">
        <f t="shared" si="42"/>
        <v>10298.75</v>
      </c>
      <c r="P132" s="49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>
        <v>100</v>
      </c>
      <c r="BK132" s="5"/>
      <c r="BL132" s="39"/>
      <c r="BM132" s="5">
        <v>3000</v>
      </c>
      <c r="BN132" s="5"/>
      <c r="BO132" s="5">
        <f>300+250</f>
        <v>550</v>
      </c>
      <c r="BP132" s="5">
        <v>400</v>
      </c>
      <c r="BQ132" s="5"/>
      <c r="BR132" s="155"/>
      <c r="BS132" s="5"/>
      <c r="BT132" s="5"/>
      <c r="BU132" s="5"/>
      <c r="BV132" s="5"/>
      <c r="BW132" s="5"/>
      <c r="BX132" s="155"/>
      <c r="BY132" s="5"/>
      <c r="BZ132" s="5"/>
      <c r="CA132" s="155"/>
      <c r="CB132" s="5"/>
      <c r="CC132" s="5"/>
      <c r="CD132" s="15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155"/>
      <c r="CQ132" s="5"/>
      <c r="CR132" s="5"/>
      <c r="CS132" s="5"/>
      <c r="CT132" s="5"/>
      <c r="CU132" s="5"/>
      <c r="CV132" s="15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155"/>
      <c r="DI132" s="5"/>
      <c r="DJ132" s="5"/>
      <c r="DK132" s="155">
        <v>75</v>
      </c>
      <c r="DL132" s="5">
        <v>500</v>
      </c>
      <c r="DM132" s="5"/>
      <c r="DN132" s="15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155"/>
      <c r="DZ132" s="5"/>
      <c r="EA132" s="5"/>
      <c r="EB132" s="5"/>
      <c r="EC132" s="155"/>
      <c r="ED132" s="5"/>
      <c r="EE132" s="5"/>
      <c r="EF132" s="160"/>
      <c r="EG132" s="5"/>
      <c r="EH132" s="5"/>
      <c r="EI132" s="5"/>
      <c r="EJ132" s="5"/>
      <c r="EK132" s="5"/>
      <c r="EL132" s="150"/>
      <c r="EM132" s="5"/>
      <c r="EN132" s="5"/>
      <c r="EO132" s="5"/>
      <c r="EP132" s="5"/>
      <c r="EQ132" s="5"/>
      <c r="ER132" s="155"/>
      <c r="ES132" s="5"/>
      <c r="ET132" s="5"/>
      <c r="EU132" s="5"/>
      <c r="EV132" s="5">
        <v>2000</v>
      </c>
      <c r="EW132" s="5"/>
      <c r="EX132" s="5"/>
      <c r="EY132" s="5"/>
      <c r="EZ132" s="5"/>
      <c r="FA132" s="155"/>
      <c r="FB132" s="5"/>
      <c r="FC132" s="5"/>
      <c r="FD132" s="155"/>
      <c r="FE132" s="5"/>
      <c r="FF132" s="5"/>
      <c r="FG132" s="155"/>
      <c r="FH132" s="5"/>
      <c r="FI132" s="5"/>
      <c r="FJ132" s="155"/>
      <c r="FK132" s="5"/>
      <c r="FL132" s="5"/>
      <c r="FM132" s="155"/>
      <c r="FN132" s="5"/>
      <c r="FO132" s="5"/>
      <c r="FP132" s="15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249"/>
    </row>
    <row r="133" spans="1:183" ht="21" customHeight="1">
      <c r="A133" s="173" t="s">
        <v>1686</v>
      </c>
      <c r="B133" s="94"/>
      <c r="C133" s="97" t="s">
        <v>706</v>
      </c>
      <c r="D133" s="50" t="s">
        <v>78</v>
      </c>
      <c r="E133" s="27">
        <v>10</v>
      </c>
      <c r="F133" s="28"/>
      <c r="G133" s="28"/>
      <c r="H133" s="269">
        <f t="shared" si="38"/>
        <v>0</v>
      </c>
      <c r="I133" s="93">
        <f t="shared" si="39"/>
        <v>0</v>
      </c>
      <c r="J133" s="49">
        <f t="shared" si="40"/>
        <v>0</v>
      </c>
      <c r="K133" s="263">
        <f t="shared" si="41"/>
        <v>0</v>
      </c>
      <c r="L133" s="147">
        <f t="shared" si="34"/>
        <v>0</v>
      </c>
      <c r="M133" s="136">
        <f t="shared" si="35"/>
        <v>0</v>
      </c>
      <c r="N133" s="188">
        <f>L133-K133-H133</f>
        <v>0</v>
      </c>
      <c r="O133" s="142">
        <f t="shared" si="42"/>
        <v>0</v>
      </c>
      <c r="P133" s="49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155"/>
      <c r="BS133" s="5"/>
      <c r="BT133" s="5"/>
      <c r="BU133" s="5"/>
      <c r="BV133" s="5"/>
      <c r="BW133" s="5"/>
      <c r="BX133" s="155"/>
      <c r="BY133" s="5"/>
      <c r="BZ133" s="5"/>
      <c r="CA133" s="155"/>
      <c r="CB133" s="5"/>
      <c r="CC133" s="5"/>
      <c r="CD133" s="15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155"/>
      <c r="CQ133" s="5"/>
      <c r="CR133" s="5"/>
      <c r="CS133" s="5"/>
      <c r="CT133" s="5"/>
      <c r="CU133" s="5"/>
      <c r="CV133" s="15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155"/>
      <c r="DI133" s="5"/>
      <c r="DJ133" s="5"/>
      <c r="DK133" s="155"/>
      <c r="DL133" s="5"/>
      <c r="DM133" s="5"/>
      <c r="DN133" s="15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155"/>
      <c r="DZ133" s="5"/>
      <c r="EA133" s="5"/>
      <c r="EB133" s="5"/>
      <c r="EC133" s="155"/>
      <c r="ED133" s="5"/>
      <c r="EE133" s="5"/>
      <c r="EF133" s="160"/>
      <c r="EG133" s="5"/>
      <c r="EH133" s="5"/>
      <c r="EI133" s="5"/>
      <c r="EJ133" s="5"/>
      <c r="EK133" s="5"/>
      <c r="EL133" s="150"/>
      <c r="EM133" s="5"/>
      <c r="EN133" s="5"/>
      <c r="EO133" s="5"/>
      <c r="EP133" s="5"/>
      <c r="EQ133" s="5"/>
      <c r="ER133" s="155"/>
      <c r="ES133" s="5"/>
      <c r="ET133" s="5"/>
      <c r="EU133" s="5"/>
      <c r="EV133" s="5"/>
      <c r="EW133" s="5"/>
      <c r="EX133" s="5"/>
      <c r="EY133" s="5"/>
      <c r="EZ133" s="5"/>
      <c r="FA133" s="155"/>
      <c r="FB133" s="5"/>
      <c r="FC133" s="5"/>
      <c r="FD133" s="155"/>
      <c r="FE133" s="5"/>
      <c r="FF133" s="5"/>
      <c r="FG133" s="155"/>
      <c r="FH133" s="5"/>
      <c r="FI133" s="5"/>
      <c r="FJ133" s="155"/>
      <c r="FK133" s="5"/>
      <c r="FL133" s="5"/>
      <c r="FM133" s="155"/>
      <c r="FN133" s="5"/>
      <c r="FO133" s="5"/>
      <c r="FP133" s="15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249"/>
    </row>
    <row r="134" spans="1:183" ht="21" customHeight="1">
      <c r="A134" s="173" t="s">
        <v>1687</v>
      </c>
      <c r="B134" s="240" t="s">
        <v>707</v>
      </c>
      <c r="C134" s="102" t="s">
        <v>708</v>
      </c>
      <c r="D134" s="50" t="s">
        <v>78</v>
      </c>
      <c r="E134" s="27">
        <v>18.19</v>
      </c>
      <c r="F134" s="28">
        <v>3000</v>
      </c>
      <c r="G134" s="28"/>
      <c r="H134" s="269">
        <f t="shared" si="38"/>
        <v>3000</v>
      </c>
      <c r="I134" s="93">
        <f t="shared" si="39"/>
        <v>0</v>
      </c>
      <c r="J134" s="49">
        <f t="shared" si="40"/>
        <v>500</v>
      </c>
      <c r="K134" s="263">
        <f t="shared" si="41"/>
        <v>500</v>
      </c>
      <c r="L134" s="147">
        <f t="shared" si="34"/>
        <v>3100</v>
      </c>
      <c r="M134" s="136">
        <f t="shared" si="35"/>
        <v>4030</v>
      </c>
      <c r="N134" s="188"/>
      <c r="O134" s="142">
        <f t="shared" si="42"/>
        <v>0</v>
      </c>
      <c r="P134" s="49"/>
      <c r="Q134" s="5">
        <v>300</v>
      </c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155"/>
      <c r="BS134" s="5"/>
      <c r="BT134" s="5"/>
      <c r="BU134" s="5"/>
      <c r="BV134" s="5"/>
      <c r="BW134" s="5"/>
      <c r="BX134" s="155"/>
      <c r="BY134" s="5"/>
      <c r="BZ134" s="5"/>
      <c r="CA134" s="155"/>
      <c r="CB134" s="5"/>
      <c r="CC134" s="5"/>
      <c r="CD134" s="15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155"/>
      <c r="CQ134" s="5"/>
      <c r="CR134" s="5"/>
      <c r="CS134" s="5"/>
      <c r="CT134" s="5"/>
      <c r="CU134" s="5"/>
      <c r="CV134" s="15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155"/>
      <c r="DI134" s="5"/>
      <c r="DJ134" s="5"/>
      <c r="DK134" s="155">
        <v>500</v>
      </c>
      <c r="DL134" s="5">
        <v>2500</v>
      </c>
      <c r="DM134" s="5"/>
      <c r="DN134" s="15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155"/>
      <c r="DZ134" s="5"/>
      <c r="EA134" s="5"/>
      <c r="EB134" s="5"/>
      <c r="EC134" s="155"/>
      <c r="ED134" s="5">
        <v>300</v>
      </c>
      <c r="EE134" s="5"/>
      <c r="EF134" s="160"/>
      <c r="EG134" s="5"/>
      <c r="EH134" s="5"/>
      <c r="EI134" s="5"/>
      <c r="EJ134" s="5"/>
      <c r="EK134" s="5"/>
      <c r="EL134" s="150"/>
      <c r="EM134" s="5"/>
      <c r="EN134" s="5"/>
      <c r="EO134" s="5"/>
      <c r="EP134" s="5"/>
      <c r="EQ134" s="5"/>
      <c r="ER134" s="155"/>
      <c r="ES134" s="5"/>
      <c r="ET134" s="5"/>
      <c r="EU134" s="5"/>
      <c r="EV134" s="5"/>
      <c r="EW134" s="5"/>
      <c r="EX134" s="5"/>
      <c r="EY134" s="5"/>
      <c r="EZ134" s="5"/>
      <c r="FA134" s="155"/>
      <c r="FB134" s="5"/>
      <c r="FC134" s="5"/>
      <c r="FD134" s="155"/>
      <c r="FE134" s="5"/>
      <c r="FF134" s="5"/>
      <c r="FG134" s="155"/>
      <c r="FH134" s="5"/>
      <c r="FI134" s="5"/>
      <c r="FJ134" s="155"/>
      <c r="FK134" s="5"/>
      <c r="FL134" s="5"/>
      <c r="FM134" s="155"/>
      <c r="FN134" s="5"/>
      <c r="FO134" s="5"/>
      <c r="FP134" s="15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249"/>
    </row>
    <row r="135" spans="1:183" ht="21" customHeight="1">
      <c r="A135" s="173" t="s">
        <v>1688</v>
      </c>
      <c r="B135" s="210" t="s">
        <v>709</v>
      </c>
      <c r="C135" s="95" t="s">
        <v>710</v>
      </c>
      <c r="D135" s="50" t="s">
        <v>94</v>
      </c>
      <c r="E135" s="27">
        <v>979.26</v>
      </c>
      <c r="F135" s="28">
        <v>59</v>
      </c>
      <c r="G135" s="28"/>
      <c r="H135" s="269">
        <f t="shared" si="38"/>
        <v>59</v>
      </c>
      <c r="I135" s="93">
        <f t="shared" si="39"/>
        <v>0</v>
      </c>
      <c r="J135" s="49">
        <f t="shared" si="40"/>
        <v>0</v>
      </c>
      <c r="K135" s="263">
        <f t="shared" si="41"/>
        <v>0</v>
      </c>
      <c r="L135" s="147">
        <f t="shared" si="34"/>
        <v>2</v>
      </c>
      <c r="M135" s="136">
        <f t="shared" si="35"/>
        <v>2.6</v>
      </c>
      <c r="N135" s="188"/>
      <c r="O135" s="142">
        <f t="shared" si="42"/>
        <v>0</v>
      </c>
      <c r="P135" s="49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155"/>
      <c r="BS135" s="5"/>
      <c r="BT135" s="5"/>
      <c r="BU135" s="5"/>
      <c r="BV135" s="5"/>
      <c r="BW135" s="5"/>
      <c r="BX135" s="155"/>
      <c r="BY135" s="5"/>
      <c r="BZ135" s="5"/>
      <c r="CA135" s="155"/>
      <c r="CB135" s="5"/>
      <c r="CC135" s="5"/>
      <c r="CD135" s="15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155"/>
      <c r="CQ135" s="5"/>
      <c r="CR135" s="5"/>
      <c r="CS135" s="5"/>
      <c r="CT135" s="5"/>
      <c r="CU135" s="5"/>
      <c r="CV135" s="15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155"/>
      <c r="DI135" s="5"/>
      <c r="DJ135" s="5"/>
      <c r="DK135" s="155"/>
      <c r="DL135" s="5"/>
      <c r="DM135" s="5"/>
      <c r="DN135" s="15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155"/>
      <c r="DZ135" s="5"/>
      <c r="EA135" s="5"/>
      <c r="EB135" s="5"/>
      <c r="EC135" s="155"/>
      <c r="ED135" s="5"/>
      <c r="EE135" s="5"/>
      <c r="EF135" s="160"/>
      <c r="EG135" s="5"/>
      <c r="EH135" s="5"/>
      <c r="EI135" s="5"/>
      <c r="EJ135" s="5"/>
      <c r="EK135" s="5"/>
      <c r="EL135" s="150"/>
      <c r="EM135" s="5"/>
      <c r="EN135" s="5"/>
      <c r="EO135" s="5"/>
      <c r="EP135" s="5"/>
      <c r="EQ135" s="5"/>
      <c r="ER135" s="155"/>
      <c r="ES135" s="5"/>
      <c r="ET135" s="5"/>
      <c r="EU135" s="5"/>
      <c r="EV135" s="5"/>
      <c r="EW135" s="5"/>
      <c r="EX135" s="5"/>
      <c r="EY135" s="5"/>
      <c r="EZ135" s="5"/>
      <c r="FA135" s="155"/>
      <c r="FB135" s="5"/>
      <c r="FC135" s="5"/>
      <c r="FD135" s="155"/>
      <c r="FE135" s="5">
        <v>2</v>
      </c>
      <c r="FF135" s="5"/>
      <c r="FG135" s="155"/>
      <c r="FH135" s="5"/>
      <c r="FI135" s="5"/>
      <c r="FJ135" s="155"/>
      <c r="FK135" s="5"/>
      <c r="FL135" s="5"/>
      <c r="FM135" s="155"/>
      <c r="FN135" s="5"/>
      <c r="FO135" s="5"/>
      <c r="FP135" s="15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249"/>
    </row>
    <row r="136" spans="1:183" ht="21" customHeight="1">
      <c r="A136" s="173" t="s">
        <v>1689</v>
      </c>
      <c r="B136" s="103"/>
      <c r="C136" s="95" t="s">
        <v>711</v>
      </c>
      <c r="D136" s="50" t="s">
        <v>94</v>
      </c>
      <c r="E136" s="27">
        <v>500</v>
      </c>
      <c r="F136" s="28"/>
      <c r="G136" s="28"/>
      <c r="H136" s="269">
        <f t="shared" si="38"/>
        <v>0</v>
      </c>
      <c r="I136" s="93">
        <f t="shared" si="39"/>
        <v>0</v>
      </c>
      <c r="J136" s="49">
        <f t="shared" si="40"/>
        <v>0</v>
      </c>
      <c r="K136" s="263">
        <f t="shared" si="41"/>
        <v>0</v>
      </c>
      <c r="L136" s="147">
        <f t="shared" si="34"/>
        <v>0</v>
      </c>
      <c r="M136" s="136">
        <f t="shared" si="35"/>
        <v>0</v>
      </c>
      <c r="N136" s="188">
        <f>L136-K136-H136</f>
        <v>0</v>
      </c>
      <c r="O136" s="142">
        <f t="shared" si="42"/>
        <v>0</v>
      </c>
      <c r="P136" s="49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155"/>
      <c r="BS136" s="5"/>
      <c r="BT136" s="5"/>
      <c r="BU136" s="5"/>
      <c r="BV136" s="5"/>
      <c r="BW136" s="5"/>
      <c r="BX136" s="155"/>
      <c r="BY136" s="5"/>
      <c r="BZ136" s="5"/>
      <c r="CA136" s="155"/>
      <c r="CB136" s="5"/>
      <c r="CC136" s="5"/>
      <c r="CD136" s="15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155"/>
      <c r="CQ136" s="5"/>
      <c r="CR136" s="5"/>
      <c r="CS136" s="5"/>
      <c r="CT136" s="5"/>
      <c r="CU136" s="5"/>
      <c r="CV136" s="15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155"/>
      <c r="DI136" s="5"/>
      <c r="DJ136" s="5"/>
      <c r="DK136" s="155"/>
      <c r="DL136" s="5"/>
      <c r="DM136" s="5"/>
      <c r="DN136" s="15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155"/>
      <c r="DZ136" s="5"/>
      <c r="EA136" s="5"/>
      <c r="EB136" s="5"/>
      <c r="EC136" s="155"/>
      <c r="ED136" s="5"/>
      <c r="EE136" s="5"/>
      <c r="EF136" s="160"/>
      <c r="EG136" s="5"/>
      <c r="EH136" s="5"/>
      <c r="EI136" s="5"/>
      <c r="EJ136" s="5"/>
      <c r="EK136" s="5"/>
      <c r="EL136" s="150"/>
      <c r="EM136" s="5"/>
      <c r="EN136" s="5"/>
      <c r="EO136" s="5"/>
      <c r="EP136" s="5"/>
      <c r="EQ136" s="5"/>
      <c r="ER136" s="155"/>
      <c r="ES136" s="5"/>
      <c r="ET136" s="5"/>
      <c r="EU136" s="5"/>
      <c r="EV136" s="5"/>
      <c r="EW136" s="5"/>
      <c r="EX136" s="5"/>
      <c r="EY136" s="5"/>
      <c r="EZ136" s="5"/>
      <c r="FA136" s="155"/>
      <c r="FB136" s="5"/>
      <c r="FC136" s="5"/>
      <c r="FD136" s="155"/>
      <c r="FE136" s="5"/>
      <c r="FF136" s="5"/>
      <c r="FG136" s="155"/>
      <c r="FH136" s="5"/>
      <c r="FI136" s="5"/>
      <c r="FJ136" s="155"/>
      <c r="FK136" s="5"/>
      <c r="FL136" s="5"/>
      <c r="FM136" s="155"/>
      <c r="FN136" s="5"/>
      <c r="FO136" s="5"/>
      <c r="FP136" s="15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249"/>
    </row>
    <row r="137" spans="1:183" ht="21" customHeight="1">
      <c r="A137" s="173" t="s">
        <v>1690</v>
      </c>
      <c r="B137" s="210" t="s">
        <v>712</v>
      </c>
      <c r="C137" s="95" t="s">
        <v>713</v>
      </c>
      <c r="D137" s="50" t="s">
        <v>94</v>
      </c>
      <c r="E137" s="27">
        <v>1786.9</v>
      </c>
      <c r="F137" s="28">
        <v>37</v>
      </c>
      <c r="G137" s="28"/>
      <c r="H137" s="269">
        <f t="shared" si="38"/>
        <v>37</v>
      </c>
      <c r="I137" s="93">
        <f t="shared" si="39"/>
        <v>0</v>
      </c>
      <c r="J137" s="49">
        <f t="shared" si="40"/>
        <v>0</v>
      </c>
      <c r="K137" s="263">
        <f t="shared" si="41"/>
        <v>0</v>
      </c>
      <c r="L137" s="147">
        <f t="shared" si="34"/>
        <v>7</v>
      </c>
      <c r="M137" s="136">
        <f t="shared" si="35"/>
        <v>9.1</v>
      </c>
      <c r="N137" s="188"/>
      <c r="O137" s="142">
        <f t="shared" si="42"/>
        <v>0</v>
      </c>
      <c r="P137" s="49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155"/>
      <c r="BS137" s="5"/>
      <c r="BT137" s="5"/>
      <c r="BU137" s="5"/>
      <c r="BV137" s="5"/>
      <c r="BW137" s="5"/>
      <c r="BX137" s="155"/>
      <c r="BY137" s="5"/>
      <c r="BZ137" s="5"/>
      <c r="CA137" s="155"/>
      <c r="CB137" s="5"/>
      <c r="CC137" s="5"/>
      <c r="CD137" s="15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155"/>
      <c r="CQ137" s="5"/>
      <c r="CR137" s="5"/>
      <c r="CS137" s="5"/>
      <c r="CT137" s="5"/>
      <c r="CU137" s="5"/>
      <c r="CV137" s="15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155"/>
      <c r="DI137" s="5"/>
      <c r="DJ137" s="5"/>
      <c r="DK137" s="155"/>
      <c r="DL137" s="5"/>
      <c r="DM137" s="5"/>
      <c r="DN137" s="15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155"/>
      <c r="DZ137" s="5"/>
      <c r="EA137" s="5"/>
      <c r="EB137" s="5"/>
      <c r="EC137" s="155"/>
      <c r="ED137" s="5"/>
      <c r="EE137" s="5"/>
      <c r="EF137" s="160"/>
      <c r="EG137" s="5">
        <v>5</v>
      </c>
      <c r="EH137" s="5"/>
      <c r="EI137" s="5"/>
      <c r="EJ137" s="5"/>
      <c r="EK137" s="5"/>
      <c r="EL137" s="150"/>
      <c r="EM137" s="5"/>
      <c r="EN137" s="5"/>
      <c r="EO137" s="5"/>
      <c r="EP137" s="5"/>
      <c r="EQ137" s="5"/>
      <c r="ER137" s="155"/>
      <c r="ES137" s="5"/>
      <c r="ET137" s="5"/>
      <c r="EU137" s="5"/>
      <c r="EV137" s="5"/>
      <c r="EW137" s="5"/>
      <c r="EX137" s="5"/>
      <c r="EY137" s="5"/>
      <c r="EZ137" s="5"/>
      <c r="FA137" s="155"/>
      <c r="FB137" s="5"/>
      <c r="FC137" s="5"/>
      <c r="FD137" s="155"/>
      <c r="FE137" s="5">
        <v>2</v>
      </c>
      <c r="FF137" s="5"/>
      <c r="FG137" s="155"/>
      <c r="FH137" s="5"/>
      <c r="FI137" s="5"/>
      <c r="FJ137" s="155"/>
      <c r="FK137" s="5"/>
      <c r="FL137" s="5"/>
      <c r="FM137" s="155"/>
      <c r="FN137" s="5"/>
      <c r="FO137" s="5"/>
      <c r="FP137" s="15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249"/>
    </row>
    <row r="138" spans="1:183" ht="21" customHeight="1">
      <c r="A138" s="173" t="s">
        <v>1691</v>
      </c>
      <c r="B138" s="210" t="s">
        <v>1401</v>
      </c>
      <c r="C138" s="95" t="s">
        <v>714</v>
      </c>
      <c r="D138" s="50" t="s">
        <v>94</v>
      </c>
      <c r="E138" s="27">
        <v>267.5</v>
      </c>
      <c r="F138" s="28">
        <v>41</v>
      </c>
      <c r="G138" s="28"/>
      <c r="H138" s="269">
        <f t="shared" si="38"/>
        <v>41</v>
      </c>
      <c r="I138" s="93">
        <f t="shared" si="39"/>
        <v>0</v>
      </c>
      <c r="J138" s="49">
        <f t="shared" si="40"/>
        <v>0</v>
      </c>
      <c r="K138" s="263">
        <f t="shared" si="41"/>
        <v>0</v>
      </c>
      <c r="L138" s="147">
        <f t="shared" si="34"/>
        <v>0</v>
      </c>
      <c r="M138" s="136">
        <f t="shared" si="35"/>
        <v>0</v>
      </c>
      <c r="N138" s="188"/>
      <c r="O138" s="142">
        <f t="shared" si="42"/>
        <v>0</v>
      </c>
      <c r="P138" s="49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155"/>
      <c r="BS138" s="5"/>
      <c r="BT138" s="5"/>
      <c r="BU138" s="5"/>
      <c r="BV138" s="5"/>
      <c r="BW138" s="5"/>
      <c r="BX138" s="155"/>
      <c r="BY138" s="5"/>
      <c r="BZ138" s="5"/>
      <c r="CA138" s="155"/>
      <c r="CB138" s="5"/>
      <c r="CC138" s="5"/>
      <c r="CD138" s="15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155"/>
      <c r="CQ138" s="5"/>
      <c r="CR138" s="5"/>
      <c r="CS138" s="5"/>
      <c r="CT138" s="5"/>
      <c r="CU138" s="5"/>
      <c r="CV138" s="15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155"/>
      <c r="DI138" s="5"/>
      <c r="DJ138" s="5"/>
      <c r="DK138" s="155"/>
      <c r="DL138" s="5"/>
      <c r="DM138" s="5"/>
      <c r="DN138" s="15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155"/>
      <c r="DZ138" s="5"/>
      <c r="EA138" s="5"/>
      <c r="EB138" s="5"/>
      <c r="EC138" s="155"/>
      <c r="ED138" s="5"/>
      <c r="EE138" s="5"/>
      <c r="EF138" s="160"/>
      <c r="EG138" s="5"/>
      <c r="EH138" s="5"/>
      <c r="EI138" s="5"/>
      <c r="EJ138" s="5"/>
      <c r="EK138" s="5"/>
      <c r="EL138" s="150"/>
      <c r="EM138" s="5"/>
      <c r="EN138" s="5"/>
      <c r="EO138" s="5"/>
      <c r="EP138" s="5"/>
      <c r="EQ138" s="5"/>
      <c r="ER138" s="155"/>
      <c r="ES138" s="5"/>
      <c r="ET138" s="5"/>
      <c r="EU138" s="5"/>
      <c r="EV138" s="5"/>
      <c r="EW138" s="5"/>
      <c r="EX138" s="5"/>
      <c r="EY138" s="5"/>
      <c r="EZ138" s="5"/>
      <c r="FA138" s="155"/>
      <c r="FB138" s="5"/>
      <c r="FC138" s="5"/>
      <c r="FD138" s="155"/>
      <c r="FE138" s="5"/>
      <c r="FF138" s="5"/>
      <c r="FG138" s="155"/>
      <c r="FH138" s="5"/>
      <c r="FI138" s="5"/>
      <c r="FJ138" s="155"/>
      <c r="FK138" s="5"/>
      <c r="FL138" s="5"/>
      <c r="FM138" s="155"/>
      <c r="FN138" s="5"/>
      <c r="FO138" s="5"/>
      <c r="FP138" s="15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249"/>
    </row>
    <row r="139" spans="1:183" ht="21" customHeight="1">
      <c r="A139" s="173"/>
      <c r="B139" s="210"/>
      <c r="C139" s="95" t="s">
        <v>1905</v>
      </c>
      <c r="D139" s="50"/>
      <c r="E139" s="27"/>
      <c r="F139" s="28"/>
      <c r="G139" s="28"/>
      <c r="H139" s="269"/>
      <c r="I139" s="93"/>
      <c r="J139" s="49"/>
      <c r="K139" s="263"/>
      <c r="L139" s="147"/>
      <c r="M139" s="136"/>
      <c r="N139" s="188"/>
      <c r="O139" s="142"/>
      <c r="P139" s="49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155"/>
      <c r="BS139" s="5"/>
      <c r="BT139" s="5"/>
      <c r="BU139" s="5"/>
      <c r="BV139" s="5"/>
      <c r="BW139" s="5"/>
      <c r="BX139" s="155"/>
      <c r="BY139" s="5"/>
      <c r="BZ139" s="5"/>
      <c r="CA139" s="155"/>
      <c r="CB139" s="5"/>
      <c r="CC139" s="5"/>
      <c r="CD139" s="15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155"/>
      <c r="CQ139" s="5"/>
      <c r="CR139" s="5"/>
      <c r="CS139" s="5"/>
      <c r="CT139" s="5"/>
      <c r="CU139" s="5"/>
      <c r="CV139" s="15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155"/>
      <c r="DI139" s="5"/>
      <c r="DJ139" s="5"/>
      <c r="DK139" s="155"/>
      <c r="DL139" s="5"/>
      <c r="DM139" s="5"/>
      <c r="DN139" s="15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155"/>
      <c r="DZ139" s="5"/>
      <c r="EA139" s="5"/>
      <c r="EB139" s="5"/>
      <c r="EC139" s="155"/>
      <c r="ED139" s="5"/>
      <c r="EE139" s="5"/>
      <c r="EF139" s="160"/>
      <c r="EG139" s="5"/>
      <c r="EH139" s="5"/>
      <c r="EI139" s="5"/>
      <c r="EJ139" s="5"/>
      <c r="EK139" s="5"/>
      <c r="EL139" s="150"/>
      <c r="EM139" s="5"/>
      <c r="EN139" s="5"/>
      <c r="EO139" s="5"/>
      <c r="EP139" s="5"/>
      <c r="EQ139" s="5"/>
      <c r="ER139" s="155"/>
      <c r="ES139" s="5"/>
      <c r="ET139" s="5"/>
      <c r="EU139" s="5"/>
      <c r="EV139" s="5"/>
      <c r="EW139" s="5"/>
      <c r="EX139" s="5"/>
      <c r="EY139" s="5"/>
      <c r="EZ139" s="5"/>
      <c r="FA139" s="155"/>
      <c r="FB139" s="5"/>
      <c r="FC139" s="5"/>
      <c r="FD139" s="155"/>
      <c r="FE139" s="5"/>
      <c r="FF139" s="5"/>
      <c r="FG139" s="155"/>
      <c r="FH139" s="5"/>
      <c r="FI139" s="5"/>
      <c r="FJ139" s="155"/>
      <c r="FK139" s="5"/>
      <c r="FL139" s="5"/>
      <c r="FM139" s="155"/>
      <c r="FN139" s="5"/>
      <c r="FO139" s="5"/>
      <c r="FP139" s="15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249"/>
    </row>
    <row r="140" spans="1:183" ht="21" customHeight="1">
      <c r="A140" s="173" t="s">
        <v>1692</v>
      </c>
      <c r="B140" s="210" t="s">
        <v>715</v>
      </c>
      <c r="C140" s="95" t="s">
        <v>716</v>
      </c>
      <c r="D140" s="50" t="s">
        <v>75</v>
      </c>
      <c r="E140" s="27">
        <v>9.951</v>
      </c>
      <c r="F140" s="28"/>
      <c r="G140" s="28"/>
      <c r="H140" s="269">
        <f t="shared" si="38"/>
        <v>0</v>
      </c>
      <c r="I140" s="93">
        <f t="shared" si="39"/>
        <v>0</v>
      </c>
      <c r="J140" s="49">
        <f t="shared" si="40"/>
        <v>0</v>
      </c>
      <c r="K140" s="263">
        <f t="shared" si="41"/>
        <v>0</v>
      </c>
      <c r="L140" s="147">
        <f aca="true" t="shared" si="43" ref="L140:L174">T140+W140+Z140+AC140+AF140+AI140+AL140+AO140+AR140+AU140+AX140+BA140+BD140+BG140+BJ140+BM140+BP140+BS140+BY140+CB140+CE140+CH140+CK140+CQ140+CT140+CW140+CZ140+DC140+DI140+DL140+DO140+DR140+DU140+DX140+EA140+ED140+EG140+EJ140+EM140+EP140+ES140+EV140+EY140+FB140+FE140+FH140+FK140+FN140+FQ140+FT140+FW140+FZ140+Q140+BV140+CN140+DF140</f>
        <v>0</v>
      </c>
      <c r="M140" s="136">
        <f aca="true" t="shared" si="44" ref="M140:M173">+L140*1.3</f>
        <v>0</v>
      </c>
      <c r="N140" s="188">
        <f>L140-K140-H140</f>
        <v>0</v>
      </c>
      <c r="O140" s="142">
        <f t="shared" si="42"/>
        <v>0</v>
      </c>
      <c r="P140" s="49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155"/>
      <c r="BS140" s="5"/>
      <c r="BT140" s="5"/>
      <c r="BU140" s="5"/>
      <c r="BV140" s="5"/>
      <c r="BW140" s="5"/>
      <c r="BX140" s="155"/>
      <c r="BY140" s="5"/>
      <c r="BZ140" s="5"/>
      <c r="CA140" s="155"/>
      <c r="CB140" s="5"/>
      <c r="CC140" s="5"/>
      <c r="CD140" s="15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155"/>
      <c r="CQ140" s="5"/>
      <c r="CR140" s="5"/>
      <c r="CS140" s="5"/>
      <c r="CT140" s="5"/>
      <c r="CU140" s="5"/>
      <c r="CV140" s="15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155"/>
      <c r="DI140" s="5"/>
      <c r="DJ140" s="5"/>
      <c r="DK140" s="155"/>
      <c r="DL140" s="5"/>
      <c r="DM140" s="5"/>
      <c r="DN140" s="15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155"/>
      <c r="DZ140" s="5"/>
      <c r="EA140" s="5"/>
      <c r="EB140" s="5"/>
      <c r="EC140" s="155"/>
      <c r="ED140" s="5"/>
      <c r="EE140" s="5"/>
      <c r="EF140" s="160"/>
      <c r="EG140" s="5"/>
      <c r="EH140" s="5"/>
      <c r="EI140" s="5"/>
      <c r="EJ140" s="5"/>
      <c r="EK140" s="5"/>
      <c r="EL140" s="150"/>
      <c r="EM140" s="5"/>
      <c r="EN140" s="5"/>
      <c r="EO140" s="5"/>
      <c r="EP140" s="5"/>
      <c r="EQ140" s="5"/>
      <c r="ER140" s="155"/>
      <c r="ES140" s="5"/>
      <c r="ET140" s="5"/>
      <c r="EU140" s="5"/>
      <c r="EV140" s="5"/>
      <c r="EW140" s="5"/>
      <c r="EX140" s="5"/>
      <c r="EY140" s="5"/>
      <c r="EZ140" s="5"/>
      <c r="FA140" s="155"/>
      <c r="FB140" s="5"/>
      <c r="FC140" s="5"/>
      <c r="FD140" s="155"/>
      <c r="FE140" s="5"/>
      <c r="FF140" s="5"/>
      <c r="FG140" s="155"/>
      <c r="FH140" s="5"/>
      <c r="FI140" s="5"/>
      <c r="FJ140" s="155"/>
      <c r="FK140" s="5"/>
      <c r="FL140" s="5"/>
      <c r="FM140" s="155"/>
      <c r="FN140" s="5"/>
      <c r="FO140" s="5"/>
      <c r="FP140" s="15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249"/>
    </row>
    <row r="141" spans="1:183" ht="21" customHeight="1">
      <c r="A141" s="173" t="s">
        <v>1693</v>
      </c>
      <c r="B141" s="94" t="s">
        <v>717</v>
      </c>
      <c r="C141" s="104" t="s">
        <v>718</v>
      </c>
      <c r="D141" s="50" t="s">
        <v>110</v>
      </c>
      <c r="E141" s="27">
        <v>4.173</v>
      </c>
      <c r="F141" s="28">
        <v>3400</v>
      </c>
      <c r="G141" s="28"/>
      <c r="H141" s="269">
        <f t="shared" si="38"/>
        <v>3400</v>
      </c>
      <c r="I141" s="93">
        <f t="shared" si="39"/>
        <v>0</v>
      </c>
      <c r="J141" s="49">
        <f t="shared" si="40"/>
        <v>0</v>
      </c>
      <c r="K141" s="263">
        <f t="shared" si="41"/>
        <v>0</v>
      </c>
      <c r="L141" s="147">
        <f t="shared" si="43"/>
        <v>0</v>
      </c>
      <c r="M141" s="136">
        <f t="shared" si="44"/>
        <v>0</v>
      </c>
      <c r="N141" s="188"/>
      <c r="O141" s="142">
        <f t="shared" si="42"/>
        <v>0</v>
      </c>
      <c r="P141" s="49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155"/>
      <c r="BS141" s="5"/>
      <c r="BT141" s="5"/>
      <c r="BU141" s="5"/>
      <c r="BV141" s="5"/>
      <c r="BW141" s="5"/>
      <c r="BX141" s="155"/>
      <c r="BY141" s="5"/>
      <c r="BZ141" s="5"/>
      <c r="CA141" s="155"/>
      <c r="CB141" s="5"/>
      <c r="CC141" s="5"/>
      <c r="CD141" s="15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155"/>
      <c r="CQ141" s="5"/>
      <c r="CR141" s="5"/>
      <c r="CS141" s="5"/>
      <c r="CT141" s="5"/>
      <c r="CU141" s="5"/>
      <c r="CV141" s="15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155"/>
      <c r="DI141" s="5"/>
      <c r="DJ141" s="5"/>
      <c r="DK141" s="155"/>
      <c r="DL141" s="5"/>
      <c r="DM141" s="5"/>
      <c r="DN141" s="15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155"/>
      <c r="DZ141" s="5"/>
      <c r="EA141" s="5"/>
      <c r="EB141" s="5"/>
      <c r="EC141" s="155"/>
      <c r="ED141" s="5"/>
      <c r="EE141" s="5"/>
      <c r="EF141" s="160"/>
      <c r="EG141" s="5"/>
      <c r="EH141" s="5"/>
      <c r="EI141" s="5"/>
      <c r="EJ141" s="5"/>
      <c r="EK141" s="5"/>
      <c r="EL141" s="150"/>
      <c r="EM141" s="5"/>
      <c r="EN141" s="5"/>
      <c r="EO141" s="5"/>
      <c r="EP141" s="5"/>
      <c r="EQ141" s="5"/>
      <c r="ER141" s="155"/>
      <c r="ES141" s="5"/>
      <c r="ET141" s="5"/>
      <c r="EU141" s="5"/>
      <c r="EV141" s="5"/>
      <c r="EW141" s="5"/>
      <c r="EX141" s="5"/>
      <c r="EY141" s="5"/>
      <c r="EZ141" s="5"/>
      <c r="FA141" s="155"/>
      <c r="FB141" s="5"/>
      <c r="FC141" s="5"/>
      <c r="FD141" s="155"/>
      <c r="FE141" s="5"/>
      <c r="FF141" s="5"/>
      <c r="FG141" s="155"/>
      <c r="FH141" s="5"/>
      <c r="FI141" s="5"/>
      <c r="FJ141" s="155"/>
      <c r="FK141" s="5"/>
      <c r="FL141" s="5"/>
      <c r="FM141" s="155"/>
      <c r="FN141" s="5"/>
      <c r="FO141" s="5"/>
      <c r="FP141" s="15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249"/>
    </row>
    <row r="142" spans="1:183" ht="21" customHeight="1">
      <c r="A142" s="173" t="s">
        <v>1694</v>
      </c>
      <c r="B142" s="210" t="s">
        <v>719</v>
      </c>
      <c r="C142" s="104" t="s">
        <v>720</v>
      </c>
      <c r="D142" s="50" t="s">
        <v>110</v>
      </c>
      <c r="E142" s="27">
        <v>2.0865</v>
      </c>
      <c r="F142" s="28">
        <v>9900</v>
      </c>
      <c r="G142" s="28"/>
      <c r="H142" s="269">
        <f t="shared" si="38"/>
        <v>9900</v>
      </c>
      <c r="I142" s="93">
        <f t="shared" si="39"/>
        <v>0</v>
      </c>
      <c r="J142" s="49">
        <f t="shared" si="40"/>
        <v>0</v>
      </c>
      <c r="K142" s="263">
        <f t="shared" si="41"/>
        <v>0</v>
      </c>
      <c r="L142" s="147">
        <f t="shared" si="43"/>
        <v>0</v>
      </c>
      <c r="M142" s="136">
        <f t="shared" si="44"/>
        <v>0</v>
      </c>
      <c r="N142" s="188"/>
      <c r="O142" s="142">
        <f t="shared" si="42"/>
        <v>0</v>
      </c>
      <c r="P142" s="49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155"/>
      <c r="BS142" s="5"/>
      <c r="BT142" s="5"/>
      <c r="BU142" s="5"/>
      <c r="BV142" s="5"/>
      <c r="BW142" s="5"/>
      <c r="BX142" s="155"/>
      <c r="BY142" s="5"/>
      <c r="BZ142" s="5"/>
      <c r="CA142" s="155"/>
      <c r="CB142" s="5"/>
      <c r="CC142" s="5"/>
      <c r="CD142" s="15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155"/>
      <c r="CQ142" s="5"/>
      <c r="CR142" s="5"/>
      <c r="CS142" s="5"/>
      <c r="CT142" s="5"/>
      <c r="CU142" s="5"/>
      <c r="CV142" s="15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155"/>
      <c r="DI142" s="5"/>
      <c r="DJ142" s="5"/>
      <c r="DK142" s="155"/>
      <c r="DL142" s="5"/>
      <c r="DM142" s="5"/>
      <c r="DN142" s="15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155"/>
      <c r="DZ142" s="5"/>
      <c r="EA142" s="5"/>
      <c r="EB142" s="5"/>
      <c r="EC142" s="155"/>
      <c r="ED142" s="5"/>
      <c r="EE142" s="5"/>
      <c r="EF142" s="160"/>
      <c r="EG142" s="5"/>
      <c r="EH142" s="5"/>
      <c r="EI142" s="5"/>
      <c r="EJ142" s="5"/>
      <c r="EK142" s="5"/>
      <c r="EL142" s="150"/>
      <c r="EM142" s="5"/>
      <c r="EN142" s="5"/>
      <c r="EO142" s="5"/>
      <c r="EP142" s="5"/>
      <c r="EQ142" s="5"/>
      <c r="ER142" s="155"/>
      <c r="ES142" s="5"/>
      <c r="ET142" s="5"/>
      <c r="EU142" s="5"/>
      <c r="EV142" s="5"/>
      <c r="EW142" s="5"/>
      <c r="EX142" s="5"/>
      <c r="EY142" s="5"/>
      <c r="EZ142" s="5"/>
      <c r="FA142" s="155"/>
      <c r="FB142" s="5"/>
      <c r="FC142" s="5"/>
      <c r="FD142" s="155"/>
      <c r="FE142" s="5"/>
      <c r="FF142" s="5"/>
      <c r="FG142" s="155"/>
      <c r="FH142" s="5"/>
      <c r="FI142" s="5"/>
      <c r="FJ142" s="155"/>
      <c r="FK142" s="5"/>
      <c r="FL142" s="5"/>
      <c r="FM142" s="155"/>
      <c r="FN142" s="5"/>
      <c r="FO142" s="5"/>
      <c r="FP142" s="15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249"/>
    </row>
    <row r="143" spans="1:183" ht="21" customHeight="1">
      <c r="A143" s="173" t="s">
        <v>1695</v>
      </c>
      <c r="B143" s="210" t="s">
        <v>721</v>
      </c>
      <c r="C143" s="104" t="s">
        <v>722</v>
      </c>
      <c r="D143" s="50" t="s">
        <v>110</v>
      </c>
      <c r="E143" s="27">
        <v>2.09</v>
      </c>
      <c r="F143" s="28"/>
      <c r="G143" s="28"/>
      <c r="H143" s="269">
        <f t="shared" si="38"/>
        <v>0</v>
      </c>
      <c r="I143" s="93">
        <f t="shared" si="39"/>
        <v>13600</v>
      </c>
      <c r="J143" s="49">
        <f t="shared" si="40"/>
        <v>0</v>
      </c>
      <c r="K143" s="263">
        <f t="shared" si="41"/>
        <v>13600</v>
      </c>
      <c r="L143" s="147">
        <f t="shared" si="43"/>
        <v>46000</v>
      </c>
      <c r="M143" s="136">
        <f t="shared" si="44"/>
        <v>59800</v>
      </c>
      <c r="N143" s="188">
        <f>L143-K143-H143</f>
        <v>32400</v>
      </c>
      <c r="O143" s="142">
        <f t="shared" si="42"/>
        <v>67716</v>
      </c>
      <c r="P143" s="49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155"/>
      <c r="BS143" s="5"/>
      <c r="BT143" s="5"/>
      <c r="BU143" s="5"/>
      <c r="BV143" s="5"/>
      <c r="BW143" s="5"/>
      <c r="BX143" s="155"/>
      <c r="BY143" s="5"/>
      <c r="BZ143" s="5"/>
      <c r="CA143" s="155"/>
      <c r="CB143" s="5"/>
      <c r="CC143" s="5"/>
      <c r="CD143" s="15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155"/>
      <c r="CQ143" s="5"/>
      <c r="CR143" s="5"/>
      <c r="CS143" s="5"/>
      <c r="CT143" s="5"/>
      <c r="CU143" s="5"/>
      <c r="CV143" s="15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155"/>
      <c r="DI143" s="5"/>
      <c r="DJ143" s="5"/>
      <c r="DK143" s="155"/>
      <c r="DL143" s="5"/>
      <c r="DM143" s="5"/>
      <c r="DN143" s="15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155">
        <v>13600</v>
      </c>
      <c r="DZ143" s="5"/>
      <c r="EA143" s="5">
        <v>46000</v>
      </c>
      <c r="EB143" s="5"/>
      <c r="EC143" s="155"/>
      <c r="ED143" s="5"/>
      <c r="EE143" s="5"/>
      <c r="EF143" s="160"/>
      <c r="EG143" s="5"/>
      <c r="EH143" s="5"/>
      <c r="EI143" s="5"/>
      <c r="EJ143" s="5"/>
      <c r="EK143" s="5"/>
      <c r="EL143" s="150"/>
      <c r="EM143" s="5"/>
      <c r="EN143" s="5"/>
      <c r="EO143" s="5"/>
      <c r="EP143" s="5"/>
      <c r="EQ143" s="5"/>
      <c r="ER143" s="155"/>
      <c r="ES143" s="5"/>
      <c r="ET143" s="5"/>
      <c r="EU143" s="5"/>
      <c r="EV143" s="5"/>
      <c r="EW143" s="5"/>
      <c r="EX143" s="5"/>
      <c r="EY143" s="5"/>
      <c r="EZ143" s="5"/>
      <c r="FA143" s="155"/>
      <c r="FB143" s="5"/>
      <c r="FC143" s="5"/>
      <c r="FD143" s="155"/>
      <c r="FE143" s="5"/>
      <c r="FF143" s="5"/>
      <c r="FG143" s="155"/>
      <c r="FH143" s="5"/>
      <c r="FI143" s="5"/>
      <c r="FJ143" s="155"/>
      <c r="FK143" s="5"/>
      <c r="FL143" s="5"/>
      <c r="FM143" s="155"/>
      <c r="FN143" s="5"/>
      <c r="FO143" s="5"/>
      <c r="FP143" s="15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249" t="s">
        <v>2004</v>
      </c>
    </row>
    <row r="144" spans="1:183" ht="21" customHeight="1">
      <c r="A144" s="173" t="s">
        <v>1696</v>
      </c>
      <c r="B144" s="210" t="s">
        <v>723</v>
      </c>
      <c r="C144" s="104" t="s">
        <v>724</v>
      </c>
      <c r="D144" s="50" t="s">
        <v>110</v>
      </c>
      <c r="E144" s="27">
        <v>2.354</v>
      </c>
      <c r="F144" s="28">
        <v>33000</v>
      </c>
      <c r="G144" s="28"/>
      <c r="H144" s="269">
        <f t="shared" si="38"/>
        <v>33000</v>
      </c>
      <c r="I144" s="93">
        <f t="shared" si="39"/>
        <v>15800</v>
      </c>
      <c r="J144" s="49">
        <f t="shared" si="40"/>
        <v>0</v>
      </c>
      <c r="K144" s="263">
        <f t="shared" si="41"/>
        <v>15800</v>
      </c>
      <c r="L144" s="147">
        <f t="shared" si="43"/>
        <v>20000</v>
      </c>
      <c r="M144" s="136">
        <f t="shared" si="44"/>
        <v>26000</v>
      </c>
      <c r="N144" s="188"/>
      <c r="O144" s="142">
        <f t="shared" si="42"/>
        <v>0</v>
      </c>
      <c r="P144" s="49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155"/>
      <c r="BS144" s="5"/>
      <c r="BT144" s="5"/>
      <c r="BU144" s="5"/>
      <c r="BV144" s="5"/>
      <c r="BW144" s="5"/>
      <c r="BX144" s="155"/>
      <c r="BY144" s="5"/>
      <c r="BZ144" s="5"/>
      <c r="CA144" s="155"/>
      <c r="CB144" s="5"/>
      <c r="CC144" s="5"/>
      <c r="CD144" s="15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155"/>
      <c r="CQ144" s="5"/>
      <c r="CR144" s="5"/>
      <c r="CS144" s="5"/>
      <c r="CT144" s="5"/>
      <c r="CU144" s="5"/>
      <c r="CV144" s="15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155"/>
      <c r="DI144" s="5"/>
      <c r="DJ144" s="5"/>
      <c r="DK144" s="155"/>
      <c r="DL144" s="5"/>
      <c r="DM144" s="5"/>
      <c r="DN144" s="15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155">
        <v>15800</v>
      </c>
      <c r="DZ144" s="5"/>
      <c r="EA144" s="5">
        <v>20000</v>
      </c>
      <c r="EB144" s="5"/>
      <c r="EC144" s="155"/>
      <c r="ED144" s="5"/>
      <c r="EE144" s="5"/>
      <c r="EF144" s="160"/>
      <c r="EG144" s="5"/>
      <c r="EH144" s="5"/>
      <c r="EI144" s="5"/>
      <c r="EJ144" s="5"/>
      <c r="EK144" s="5"/>
      <c r="EL144" s="150"/>
      <c r="EM144" s="5"/>
      <c r="EN144" s="5"/>
      <c r="EO144" s="5"/>
      <c r="EP144" s="5"/>
      <c r="EQ144" s="5"/>
      <c r="ER144" s="155"/>
      <c r="ES144" s="5"/>
      <c r="ET144" s="5"/>
      <c r="EU144" s="5"/>
      <c r="EV144" s="5"/>
      <c r="EW144" s="5"/>
      <c r="EX144" s="5"/>
      <c r="EY144" s="5"/>
      <c r="EZ144" s="5"/>
      <c r="FA144" s="155"/>
      <c r="FB144" s="5"/>
      <c r="FC144" s="5"/>
      <c r="FD144" s="155"/>
      <c r="FE144" s="5"/>
      <c r="FF144" s="5"/>
      <c r="FG144" s="155"/>
      <c r="FH144" s="5"/>
      <c r="FI144" s="5"/>
      <c r="FJ144" s="155"/>
      <c r="FK144" s="5"/>
      <c r="FL144" s="5"/>
      <c r="FM144" s="155"/>
      <c r="FN144" s="5"/>
      <c r="FO144" s="5"/>
      <c r="FP144" s="15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249" t="s">
        <v>2005</v>
      </c>
    </row>
    <row r="145" spans="1:183" ht="21" customHeight="1">
      <c r="A145" s="173" t="s">
        <v>1697</v>
      </c>
      <c r="B145" s="210" t="s">
        <v>725</v>
      </c>
      <c r="C145" s="104" t="s">
        <v>726</v>
      </c>
      <c r="D145" s="50" t="s">
        <v>110</v>
      </c>
      <c r="E145" s="27">
        <v>2.247</v>
      </c>
      <c r="F145" s="28">
        <v>70000</v>
      </c>
      <c r="G145" s="28"/>
      <c r="H145" s="269">
        <f t="shared" si="38"/>
        <v>70000</v>
      </c>
      <c r="I145" s="93">
        <f t="shared" si="39"/>
        <v>0</v>
      </c>
      <c r="J145" s="49">
        <f t="shared" si="40"/>
        <v>11450</v>
      </c>
      <c r="K145" s="263">
        <f t="shared" si="41"/>
        <v>11450</v>
      </c>
      <c r="L145" s="147">
        <f t="shared" si="43"/>
        <v>0</v>
      </c>
      <c r="M145" s="136">
        <f t="shared" si="44"/>
        <v>0</v>
      </c>
      <c r="N145" s="188"/>
      <c r="O145" s="142">
        <f t="shared" si="42"/>
        <v>0</v>
      </c>
      <c r="P145" s="49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155"/>
      <c r="BS145" s="5"/>
      <c r="BT145" s="5"/>
      <c r="BU145" s="5"/>
      <c r="BV145" s="5"/>
      <c r="BW145" s="5"/>
      <c r="BX145" s="155"/>
      <c r="BY145" s="5"/>
      <c r="BZ145" s="5"/>
      <c r="CA145" s="155"/>
      <c r="CB145" s="5"/>
      <c r="CC145" s="5"/>
      <c r="CD145" s="15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155"/>
      <c r="CQ145" s="5"/>
      <c r="CR145" s="5"/>
      <c r="CS145" s="5"/>
      <c r="CT145" s="5"/>
      <c r="CU145" s="5"/>
      <c r="CV145" s="15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155"/>
      <c r="DI145" s="5"/>
      <c r="DJ145" s="5"/>
      <c r="DK145" s="155"/>
      <c r="DL145" s="5"/>
      <c r="DM145" s="5"/>
      <c r="DN145" s="155">
        <v>11450</v>
      </c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155"/>
      <c r="DZ145" s="5"/>
      <c r="EA145" s="5"/>
      <c r="EB145" s="5"/>
      <c r="EC145" s="155"/>
      <c r="ED145" s="5"/>
      <c r="EE145" s="5"/>
      <c r="EF145" s="160"/>
      <c r="EG145" s="5"/>
      <c r="EH145" s="5"/>
      <c r="EI145" s="5"/>
      <c r="EJ145" s="5"/>
      <c r="EK145" s="5"/>
      <c r="EL145" s="150"/>
      <c r="EM145" s="5"/>
      <c r="EN145" s="5"/>
      <c r="EO145" s="5"/>
      <c r="EP145" s="5"/>
      <c r="EQ145" s="5"/>
      <c r="ER145" s="155"/>
      <c r="ES145" s="5"/>
      <c r="ET145" s="5"/>
      <c r="EU145" s="5"/>
      <c r="EV145" s="5"/>
      <c r="EW145" s="5"/>
      <c r="EX145" s="5"/>
      <c r="EY145" s="5"/>
      <c r="EZ145" s="5"/>
      <c r="FA145" s="155"/>
      <c r="FB145" s="5"/>
      <c r="FC145" s="5"/>
      <c r="FD145" s="155"/>
      <c r="FE145" s="5"/>
      <c r="FF145" s="5"/>
      <c r="FG145" s="155"/>
      <c r="FH145" s="5"/>
      <c r="FI145" s="5"/>
      <c r="FJ145" s="155"/>
      <c r="FK145" s="5"/>
      <c r="FL145" s="5"/>
      <c r="FM145" s="155"/>
      <c r="FN145" s="5"/>
      <c r="FO145" s="5"/>
      <c r="FP145" s="15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249"/>
    </row>
    <row r="146" spans="1:183" ht="21" customHeight="1">
      <c r="A146" s="173" t="s">
        <v>1698</v>
      </c>
      <c r="B146" s="94" t="s">
        <v>727</v>
      </c>
      <c r="C146" s="104" t="s">
        <v>728</v>
      </c>
      <c r="D146" s="50" t="s">
        <v>110</v>
      </c>
      <c r="E146" s="27">
        <v>2.7071</v>
      </c>
      <c r="F146" s="28">
        <v>7300</v>
      </c>
      <c r="G146" s="28"/>
      <c r="H146" s="269">
        <f t="shared" si="38"/>
        <v>7300</v>
      </c>
      <c r="I146" s="93">
        <f t="shared" si="39"/>
        <v>0</v>
      </c>
      <c r="J146" s="49">
        <f t="shared" si="40"/>
        <v>0</v>
      </c>
      <c r="K146" s="263">
        <f t="shared" si="41"/>
        <v>0</v>
      </c>
      <c r="L146" s="147">
        <f t="shared" si="43"/>
        <v>0</v>
      </c>
      <c r="M146" s="136">
        <f t="shared" si="44"/>
        <v>0</v>
      </c>
      <c r="N146" s="188"/>
      <c r="O146" s="142">
        <f t="shared" si="42"/>
        <v>0</v>
      </c>
      <c r="P146" s="49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155"/>
      <c r="BS146" s="5"/>
      <c r="BT146" s="5"/>
      <c r="BU146" s="5"/>
      <c r="BV146" s="5"/>
      <c r="BW146" s="5"/>
      <c r="BX146" s="155"/>
      <c r="BY146" s="5"/>
      <c r="BZ146" s="5"/>
      <c r="CA146" s="155"/>
      <c r="CB146" s="5"/>
      <c r="CC146" s="5"/>
      <c r="CD146" s="15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155"/>
      <c r="CQ146" s="5"/>
      <c r="CR146" s="5"/>
      <c r="CS146" s="5"/>
      <c r="CT146" s="5"/>
      <c r="CU146" s="5"/>
      <c r="CV146" s="15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155"/>
      <c r="DI146" s="5"/>
      <c r="DJ146" s="5"/>
      <c r="DK146" s="155"/>
      <c r="DL146" s="5"/>
      <c r="DM146" s="5"/>
      <c r="DN146" s="15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155"/>
      <c r="DZ146" s="5"/>
      <c r="EA146" s="5"/>
      <c r="EB146" s="5"/>
      <c r="EC146" s="155"/>
      <c r="ED146" s="5"/>
      <c r="EE146" s="5"/>
      <c r="EF146" s="160"/>
      <c r="EG146" s="5"/>
      <c r="EH146" s="5"/>
      <c r="EI146" s="5"/>
      <c r="EJ146" s="5"/>
      <c r="EK146" s="5"/>
      <c r="EL146" s="150"/>
      <c r="EM146" s="5"/>
      <c r="EN146" s="5"/>
      <c r="EO146" s="5"/>
      <c r="EP146" s="5"/>
      <c r="EQ146" s="5"/>
      <c r="ER146" s="155"/>
      <c r="ES146" s="5"/>
      <c r="ET146" s="5"/>
      <c r="EU146" s="5"/>
      <c r="EV146" s="5"/>
      <c r="EW146" s="5"/>
      <c r="EX146" s="5"/>
      <c r="EY146" s="5"/>
      <c r="EZ146" s="5"/>
      <c r="FA146" s="155"/>
      <c r="FB146" s="5"/>
      <c r="FC146" s="5"/>
      <c r="FD146" s="155"/>
      <c r="FE146" s="5"/>
      <c r="FF146" s="5"/>
      <c r="FG146" s="155"/>
      <c r="FH146" s="5"/>
      <c r="FI146" s="5"/>
      <c r="FJ146" s="155"/>
      <c r="FK146" s="5"/>
      <c r="FL146" s="5"/>
      <c r="FM146" s="155"/>
      <c r="FN146" s="5"/>
      <c r="FO146" s="5"/>
      <c r="FP146" s="15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249"/>
    </row>
    <row r="147" spans="1:183" ht="21" customHeight="1">
      <c r="A147" s="173" t="s">
        <v>1699</v>
      </c>
      <c r="B147" s="210" t="s">
        <v>729</v>
      </c>
      <c r="C147" s="104" t="s">
        <v>730</v>
      </c>
      <c r="D147" s="50" t="s">
        <v>110</v>
      </c>
      <c r="E147" s="27">
        <v>2.1935</v>
      </c>
      <c r="F147" s="28"/>
      <c r="G147" s="28"/>
      <c r="H147" s="269">
        <f t="shared" si="38"/>
        <v>0</v>
      </c>
      <c r="I147" s="93">
        <f t="shared" si="39"/>
        <v>0</v>
      </c>
      <c r="J147" s="49">
        <f t="shared" si="40"/>
        <v>0</v>
      </c>
      <c r="K147" s="263">
        <f t="shared" si="41"/>
        <v>0</v>
      </c>
      <c r="L147" s="147">
        <f t="shared" si="43"/>
        <v>0</v>
      </c>
      <c r="M147" s="136">
        <f t="shared" si="44"/>
        <v>0</v>
      </c>
      <c r="N147" s="188">
        <f>L147-K147-H147</f>
        <v>0</v>
      </c>
      <c r="O147" s="142">
        <f t="shared" si="42"/>
        <v>0</v>
      </c>
      <c r="P147" s="49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155"/>
      <c r="BS147" s="5"/>
      <c r="BT147" s="5"/>
      <c r="BU147" s="5"/>
      <c r="BV147" s="5"/>
      <c r="BW147" s="5"/>
      <c r="BX147" s="155"/>
      <c r="BY147" s="5"/>
      <c r="BZ147" s="5"/>
      <c r="CA147" s="155"/>
      <c r="CB147" s="5"/>
      <c r="CC147" s="5"/>
      <c r="CD147" s="15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155"/>
      <c r="CQ147" s="5"/>
      <c r="CR147" s="5"/>
      <c r="CS147" s="5"/>
      <c r="CT147" s="5"/>
      <c r="CU147" s="5"/>
      <c r="CV147" s="15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155"/>
      <c r="DI147" s="5"/>
      <c r="DJ147" s="5"/>
      <c r="DK147" s="155"/>
      <c r="DL147" s="5"/>
      <c r="DM147" s="5"/>
      <c r="DN147" s="15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155"/>
      <c r="DZ147" s="5"/>
      <c r="EA147" s="5"/>
      <c r="EB147" s="5"/>
      <c r="EC147" s="155"/>
      <c r="ED147" s="5"/>
      <c r="EE147" s="5"/>
      <c r="EF147" s="160"/>
      <c r="EG147" s="5"/>
      <c r="EH147" s="5"/>
      <c r="EI147" s="5"/>
      <c r="EJ147" s="5"/>
      <c r="EK147" s="5"/>
      <c r="EL147" s="150"/>
      <c r="EM147" s="5"/>
      <c r="EN147" s="5"/>
      <c r="EO147" s="5"/>
      <c r="EP147" s="5"/>
      <c r="EQ147" s="5"/>
      <c r="ER147" s="155"/>
      <c r="ES147" s="5"/>
      <c r="ET147" s="5"/>
      <c r="EU147" s="5"/>
      <c r="EV147" s="5"/>
      <c r="EW147" s="5"/>
      <c r="EX147" s="5"/>
      <c r="EY147" s="5"/>
      <c r="EZ147" s="5"/>
      <c r="FA147" s="155"/>
      <c r="FB147" s="5"/>
      <c r="FC147" s="5"/>
      <c r="FD147" s="155"/>
      <c r="FE147" s="5"/>
      <c r="FF147" s="5"/>
      <c r="FG147" s="155"/>
      <c r="FH147" s="5"/>
      <c r="FI147" s="5"/>
      <c r="FJ147" s="155"/>
      <c r="FK147" s="5"/>
      <c r="FL147" s="5"/>
      <c r="FM147" s="155"/>
      <c r="FN147" s="5"/>
      <c r="FO147" s="5"/>
      <c r="FP147" s="15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249"/>
    </row>
    <row r="148" spans="1:183" ht="21" customHeight="1">
      <c r="A148" s="173" t="s">
        <v>1700</v>
      </c>
      <c r="B148" s="94" t="s">
        <v>731</v>
      </c>
      <c r="C148" s="104" t="s">
        <v>732</v>
      </c>
      <c r="D148" s="50" t="s">
        <v>110</v>
      </c>
      <c r="E148" s="27">
        <v>100.58</v>
      </c>
      <c r="F148" s="28">
        <v>50</v>
      </c>
      <c r="G148" s="28"/>
      <c r="H148" s="269">
        <f t="shared" si="38"/>
        <v>50</v>
      </c>
      <c r="I148" s="93">
        <f t="shared" si="39"/>
        <v>0</v>
      </c>
      <c r="J148" s="49">
        <f t="shared" si="40"/>
        <v>0</v>
      </c>
      <c r="K148" s="263">
        <f t="shared" si="41"/>
        <v>0</v>
      </c>
      <c r="L148" s="147">
        <f t="shared" si="43"/>
        <v>0</v>
      </c>
      <c r="M148" s="136">
        <f t="shared" si="44"/>
        <v>0</v>
      </c>
      <c r="N148" s="188"/>
      <c r="O148" s="142">
        <f t="shared" si="42"/>
        <v>0</v>
      </c>
      <c r="P148" s="49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155"/>
      <c r="BS148" s="5"/>
      <c r="BT148" s="5"/>
      <c r="BU148" s="5"/>
      <c r="BV148" s="5"/>
      <c r="BW148" s="5"/>
      <c r="BX148" s="155"/>
      <c r="BY148" s="5"/>
      <c r="BZ148" s="5"/>
      <c r="CA148" s="155"/>
      <c r="CB148" s="5"/>
      <c r="CC148" s="5"/>
      <c r="CD148" s="15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155"/>
      <c r="CQ148" s="5"/>
      <c r="CR148" s="5"/>
      <c r="CS148" s="5"/>
      <c r="CT148" s="5"/>
      <c r="CU148" s="5"/>
      <c r="CV148" s="15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155"/>
      <c r="DI148" s="5"/>
      <c r="DJ148" s="5"/>
      <c r="DK148" s="155"/>
      <c r="DL148" s="5"/>
      <c r="DM148" s="5"/>
      <c r="DN148" s="15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155"/>
      <c r="DZ148" s="5"/>
      <c r="EA148" s="5"/>
      <c r="EB148" s="5"/>
      <c r="EC148" s="155"/>
      <c r="ED148" s="5"/>
      <c r="EE148" s="5"/>
      <c r="EF148" s="160"/>
      <c r="EG148" s="5"/>
      <c r="EH148" s="5"/>
      <c r="EI148" s="5"/>
      <c r="EJ148" s="5"/>
      <c r="EK148" s="5"/>
      <c r="EL148" s="150"/>
      <c r="EM148" s="5"/>
      <c r="EN148" s="5"/>
      <c r="EO148" s="5"/>
      <c r="EP148" s="5"/>
      <c r="EQ148" s="5"/>
      <c r="ER148" s="155"/>
      <c r="ES148" s="5"/>
      <c r="ET148" s="5"/>
      <c r="EU148" s="5"/>
      <c r="EV148" s="5"/>
      <c r="EW148" s="5"/>
      <c r="EX148" s="5"/>
      <c r="EY148" s="5"/>
      <c r="EZ148" s="5"/>
      <c r="FA148" s="155"/>
      <c r="FB148" s="5"/>
      <c r="FC148" s="5"/>
      <c r="FD148" s="155"/>
      <c r="FE148" s="5"/>
      <c r="FF148" s="5"/>
      <c r="FG148" s="155"/>
      <c r="FH148" s="5"/>
      <c r="FI148" s="5"/>
      <c r="FJ148" s="155"/>
      <c r="FK148" s="5"/>
      <c r="FL148" s="5"/>
      <c r="FM148" s="155"/>
      <c r="FN148" s="5"/>
      <c r="FO148" s="5"/>
      <c r="FP148" s="15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249"/>
    </row>
    <row r="149" spans="1:183" ht="21" customHeight="1">
      <c r="A149" s="173" t="s">
        <v>1701</v>
      </c>
      <c r="B149" s="94" t="s">
        <v>733</v>
      </c>
      <c r="C149" s="104" t="s">
        <v>734</v>
      </c>
      <c r="D149" s="50" t="s">
        <v>110</v>
      </c>
      <c r="E149" s="27">
        <v>2.461</v>
      </c>
      <c r="F149" s="28">
        <v>137000</v>
      </c>
      <c r="G149" s="28"/>
      <c r="H149" s="269">
        <f t="shared" si="38"/>
        <v>137000</v>
      </c>
      <c r="I149" s="93">
        <f t="shared" si="39"/>
        <v>0</v>
      </c>
      <c r="J149" s="49">
        <f t="shared" si="40"/>
        <v>0</v>
      </c>
      <c r="K149" s="263">
        <f t="shared" si="41"/>
        <v>0</v>
      </c>
      <c r="L149" s="147">
        <f t="shared" si="43"/>
        <v>0</v>
      </c>
      <c r="M149" s="136">
        <f t="shared" si="44"/>
        <v>0</v>
      </c>
      <c r="N149" s="188"/>
      <c r="O149" s="142">
        <f t="shared" si="42"/>
        <v>0</v>
      </c>
      <c r="P149" s="49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155"/>
      <c r="BS149" s="5"/>
      <c r="BT149" s="5"/>
      <c r="BU149" s="5"/>
      <c r="BV149" s="5"/>
      <c r="BW149" s="5"/>
      <c r="BX149" s="155"/>
      <c r="BY149" s="5"/>
      <c r="BZ149" s="5"/>
      <c r="CA149" s="155"/>
      <c r="CB149" s="5"/>
      <c r="CC149" s="5"/>
      <c r="CD149" s="15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155"/>
      <c r="CQ149" s="5"/>
      <c r="CR149" s="5"/>
      <c r="CS149" s="5"/>
      <c r="CT149" s="5"/>
      <c r="CU149" s="5"/>
      <c r="CV149" s="15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155"/>
      <c r="DI149" s="5"/>
      <c r="DJ149" s="5"/>
      <c r="DK149" s="155"/>
      <c r="DL149" s="5"/>
      <c r="DM149" s="5"/>
      <c r="DN149" s="15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155"/>
      <c r="DZ149" s="5"/>
      <c r="EA149" s="5"/>
      <c r="EB149" s="5"/>
      <c r="EC149" s="155"/>
      <c r="ED149" s="5"/>
      <c r="EE149" s="5"/>
      <c r="EF149" s="160"/>
      <c r="EG149" s="5"/>
      <c r="EH149" s="5"/>
      <c r="EI149" s="5"/>
      <c r="EJ149" s="5"/>
      <c r="EK149" s="5"/>
      <c r="EL149" s="150"/>
      <c r="EM149" s="5"/>
      <c r="EN149" s="5"/>
      <c r="EO149" s="5"/>
      <c r="EP149" s="5"/>
      <c r="EQ149" s="5"/>
      <c r="ER149" s="155"/>
      <c r="ES149" s="5"/>
      <c r="ET149" s="5"/>
      <c r="EU149" s="5"/>
      <c r="EV149" s="5"/>
      <c r="EW149" s="5"/>
      <c r="EX149" s="5"/>
      <c r="EY149" s="5"/>
      <c r="EZ149" s="5"/>
      <c r="FA149" s="155"/>
      <c r="FB149" s="5"/>
      <c r="FC149" s="5"/>
      <c r="FD149" s="155"/>
      <c r="FE149" s="5"/>
      <c r="FF149" s="5"/>
      <c r="FG149" s="155"/>
      <c r="FH149" s="5"/>
      <c r="FI149" s="5"/>
      <c r="FJ149" s="155"/>
      <c r="FK149" s="5"/>
      <c r="FL149" s="5"/>
      <c r="FM149" s="155"/>
      <c r="FN149" s="5"/>
      <c r="FO149" s="5"/>
      <c r="FP149" s="15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249"/>
    </row>
    <row r="150" spans="1:183" ht="21" customHeight="1">
      <c r="A150" s="173" t="s">
        <v>1702</v>
      </c>
      <c r="B150" s="210" t="s">
        <v>735</v>
      </c>
      <c r="C150" s="105" t="s">
        <v>736</v>
      </c>
      <c r="D150" s="50" t="s">
        <v>110</v>
      </c>
      <c r="E150" s="27">
        <v>48.15</v>
      </c>
      <c r="F150" s="28">
        <v>0</v>
      </c>
      <c r="G150" s="28"/>
      <c r="H150" s="269">
        <f t="shared" si="38"/>
        <v>0</v>
      </c>
      <c r="I150" s="93">
        <f t="shared" si="39"/>
        <v>0</v>
      </c>
      <c r="J150" s="49">
        <f t="shared" si="40"/>
        <v>2500</v>
      </c>
      <c r="K150" s="263">
        <f t="shared" si="41"/>
        <v>2500</v>
      </c>
      <c r="L150" s="147">
        <f t="shared" si="43"/>
        <v>0</v>
      </c>
      <c r="M150" s="136">
        <f t="shared" si="44"/>
        <v>0</v>
      </c>
      <c r="N150" s="199">
        <v>1000</v>
      </c>
      <c r="O150" s="142">
        <f t="shared" si="42"/>
        <v>48150</v>
      </c>
      <c r="P150" s="49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39">
        <v>2500</v>
      </c>
      <c r="BM150" s="5"/>
      <c r="BN150" s="5"/>
      <c r="BO150" s="5"/>
      <c r="BP150" s="5"/>
      <c r="BQ150" s="5"/>
      <c r="BR150" s="155"/>
      <c r="BS150" s="5"/>
      <c r="BT150" s="5"/>
      <c r="BU150" s="5"/>
      <c r="BV150" s="5"/>
      <c r="BW150" s="5"/>
      <c r="BX150" s="155"/>
      <c r="BY150" s="5"/>
      <c r="BZ150" s="5"/>
      <c r="CA150" s="155"/>
      <c r="CB150" s="5"/>
      <c r="CC150" s="5"/>
      <c r="CD150" s="15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155"/>
      <c r="CQ150" s="5"/>
      <c r="CR150" s="5"/>
      <c r="CS150" s="5"/>
      <c r="CT150" s="5"/>
      <c r="CU150" s="5"/>
      <c r="CV150" s="15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155"/>
      <c r="DI150" s="5"/>
      <c r="DJ150" s="5"/>
      <c r="DK150" s="155"/>
      <c r="DL150" s="5"/>
      <c r="DM150" s="5"/>
      <c r="DN150" s="15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155"/>
      <c r="DZ150" s="5"/>
      <c r="EA150" s="5"/>
      <c r="EB150" s="5"/>
      <c r="EC150" s="155"/>
      <c r="ED150" s="5"/>
      <c r="EE150" s="5"/>
      <c r="EF150" s="160"/>
      <c r="EG150" s="5"/>
      <c r="EH150" s="5"/>
      <c r="EI150" s="5"/>
      <c r="EJ150" s="5"/>
      <c r="EK150" s="5"/>
      <c r="EL150" s="150"/>
      <c r="EM150" s="5"/>
      <c r="EN150" s="5"/>
      <c r="EO150" s="5"/>
      <c r="EP150" s="5"/>
      <c r="EQ150" s="5"/>
      <c r="ER150" s="155"/>
      <c r="ES150" s="5"/>
      <c r="ET150" s="5"/>
      <c r="EU150" s="5"/>
      <c r="EV150" s="5"/>
      <c r="EW150" s="5"/>
      <c r="EX150" s="5"/>
      <c r="EY150" s="5"/>
      <c r="EZ150" s="5"/>
      <c r="FA150" s="155"/>
      <c r="FB150" s="5"/>
      <c r="FC150" s="5"/>
      <c r="FD150" s="155"/>
      <c r="FE150" s="5"/>
      <c r="FF150" s="5"/>
      <c r="FG150" s="155"/>
      <c r="FH150" s="5"/>
      <c r="FI150" s="5"/>
      <c r="FJ150" s="155"/>
      <c r="FK150" s="5"/>
      <c r="FL150" s="5"/>
      <c r="FM150" s="155"/>
      <c r="FN150" s="5"/>
      <c r="FO150" s="5"/>
      <c r="FP150" s="15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249"/>
    </row>
    <row r="151" spans="1:183" ht="21" customHeight="1">
      <c r="A151" s="173" t="s">
        <v>1703</v>
      </c>
      <c r="B151" s="210" t="s">
        <v>737</v>
      </c>
      <c r="C151" s="95" t="s">
        <v>738</v>
      </c>
      <c r="D151" s="50" t="s">
        <v>110</v>
      </c>
      <c r="E151" s="27">
        <v>16.48</v>
      </c>
      <c r="F151" s="28">
        <v>55</v>
      </c>
      <c r="G151" s="28"/>
      <c r="H151" s="269">
        <f t="shared" si="38"/>
        <v>55</v>
      </c>
      <c r="I151" s="93">
        <f t="shared" si="39"/>
        <v>0</v>
      </c>
      <c r="J151" s="49">
        <f t="shared" si="40"/>
        <v>12</v>
      </c>
      <c r="K151" s="263">
        <f t="shared" si="41"/>
        <v>12</v>
      </c>
      <c r="L151" s="147">
        <f t="shared" si="43"/>
        <v>5</v>
      </c>
      <c r="M151" s="136">
        <f t="shared" si="44"/>
        <v>6.5</v>
      </c>
      <c r="N151" s="188"/>
      <c r="O151" s="142">
        <f t="shared" si="42"/>
        <v>0</v>
      </c>
      <c r="P151" s="49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155"/>
      <c r="BS151" s="5"/>
      <c r="BT151" s="5"/>
      <c r="BU151" s="5"/>
      <c r="BV151" s="5"/>
      <c r="BW151" s="5"/>
      <c r="BX151" s="155"/>
      <c r="BY151" s="5"/>
      <c r="BZ151" s="5"/>
      <c r="CA151" s="155"/>
      <c r="CB151" s="5"/>
      <c r="CC151" s="5"/>
      <c r="CD151" s="15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155"/>
      <c r="CQ151" s="5"/>
      <c r="CR151" s="5"/>
      <c r="CS151" s="5"/>
      <c r="CT151" s="5"/>
      <c r="CU151" s="5"/>
      <c r="CV151" s="15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155"/>
      <c r="DI151" s="5"/>
      <c r="DJ151" s="5"/>
      <c r="DK151" s="155"/>
      <c r="DL151" s="5"/>
      <c r="DM151" s="5"/>
      <c r="DN151" s="15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155"/>
      <c r="DZ151" s="5"/>
      <c r="EA151" s="5"/>
      <c r="EB151" s="5"/>
      <c r="EC151" s="155"/>
      <c r="ED151" s="5"/>
      <c r="EE151" s="5"/>
      <c r="EF151" s="160"/>
      <c r="EG151" s="5"/>
      <c r="EH151" s="5"/>
      <c r="EI151" s="5"/>
      <c r="EJ151" s="5"/>
      <c r="EK151" s="5"/>
      <c r="EL151" s="150"/>
      <c r="EM151" s="5"/>
      <c r="EN151" s="5"/>
      <c r="EO151" s="5"/>
      <c r="EP151" s="5"/>
      <c r="EQ151" s="5"/>
      <c r="ER151" s="155"/>
      <c r="ES151" s="5"/>
      <c r="ET151" s="5"/>
      <c r="EU151" s="5"/>
      <c r="EV151" s="5"/>
      <c r="EW151" s="5"/>
      <c r="EX151" s="5"/>
      <c r="EY151" s="5"/>
      <c r="EZ151" s="5"/>
      <c r="FA151" s="155"/>
      <c r="FB151" s="5"/>
      <c r="FC151" s="5"/>
      <c r="FD151" s="155"/>
      <c r="FE151" s="5"/>
      <c r="FF151" s="5"/>
      <c r="FG151" s="155"/>
      <c r="FH151" s="5"/>
      <c r="FI151" s="5"/>
      <c r="FJ151" s="155"/>
      <c r="FK151" s="5"/>
      <c r="FL151" s="5"/>
      <c r="FM151" s="155"/>
      <c r="FN151" s="5"/>
      <c r="FO151" s="5"/>
      <c r="FP151" s="155">
        <v>12</v>
      </c>
      <c r="FQ151" s="5">
        <v>5</v>
      </c>
      <c r="FR151" s="5"/>
      <c r="FS151" s="5"/>
      <c r="FT151" s="5"/>
      <c r="FU151" s="5"/>
      <c r="FV151" s="5"/>
      <c r="FW151" s="5"/>
      <c r="FX151" s="5"/>
      <c r="FY151" s="5"/>
      <c r="FZ151" s="5"/>
      <c r="GA151" s="249"/>
    </row>
    <row r="152" spans="1:183" ht="21.75" customHeight="1">
      <c r="A152" s="173" t="s">
        <v>1704</v>
      </c>
      <c r="B152" s="94" t="s">
        <v>739</v>
      </c>
      <c r="C152" s="95" t="s">
        <v>740</v>
      </c>
      <c r="D152" s="50" t="s">
        <v>110</v>
      </c>
      <c r="E152" s="27">
        <v>14.017</v>
      </c>
      <c r="F152" s="28">
        <v>5591</v>
      </c>
      <c r="G152" s="28"/>
      <c r="H152" s="269">
        <f t="shared" si="38"/>
        <v>5591</v>
      </c>
      <c r="I152" s="93">
        <f t="shared" si="39"/>
        <v>0</v>
      </c>
      <c r="J152" s="49">
        <f t="shared" si="40"/>
        <v>2</v>
      </c>
      <c r="K152" s="263">
        <f t="shared" si="41"/>
        <v>2</v>
      </c>
      <c r="L152" s="147">
        <f t="shared" si="43"/>
        <v>8</v>
      </c>
      <c r="M152" s="136">
        <f t="shared" si="44"/>
        <v>10.4</v>
      </c>
      <c r="N152" s="188"/>
      <c r="O152" s="142">
        <f t="shared" si="42"/>
        <v>0</v>
      </c>
      <c r="P152" s="49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155"/>
      <c r="BS152" s="5"/>
      <c r="BT152" s="5"/>
      <c r="BU152" s="5"/>
      <c r="BV152" s="5"/>
      <c r="BW152" s="5"/>
      <c r="BX152" s="155"/>
      <c r="BY152" s="5"/>
      <c r="BZ152" s="5"/>
      <c r="CA152" s="155"/>
      <c r="CB152" s="5"/>
      <c r="CC152" s="5"/>
      <c r="CD152" s="15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155"/>
      <c r="CQ152" s="5"/>
      <c r="CR152" s="5"/>
      <c r="CS152" s="5"/>
      <c r="CT152" s="5"/>
      <c r="CU152" s="5"/>
      <c r="CV152" s="15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155"/>
      <c r="DI152" s="5"/>
      <c r="DJ152" s="5"/>
      <c r="DK152" s="155"/>
      <c r="DL152" s="5"/>
      <c r="DM152" s="5"/>
      <c r="DN152" s="15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155"/>
      <c r="DZ152" s="5"/>
      <c r="EA152" s="5"/>
      <c r="EB152" s="5"/>
      <c r="EC152" s="155"/>
      <c r="ED152" s="5"/>
      <c r="EE152" s="5"/>
      <c r="EF152" s="160"/>
      <c r="EG152" s="5"/>
      <c r="EH152" s="5"/>
      <c r="EI152" s="5"/>
      <c r="EJ152" s="5"/>
      <c r="EK152" s="5"/>
      <c r="EL152" s="150"/>
      <c r="EM152" s="5"/>
      <c r="EN152" s="5"/>
      <c r="EO152" s="5"/>
      <c r="EP152" s="5"/>
      <c r="EQ152" s="5"/>
      <c r="ER152" s="155"/>
      <c r="ES152" s="5"/>
      <c r="ET152" s="5"/>
      <c r="EU152" s="5"/>
      <c r="EV152" s="5"/>
      <c r="EW152" s="5"/>
      <c r="EX152" s="5"/>
      <c r="EY152" s="5"/>
      <c r="EZ152" s="5"/>
      <c r="FA152" s="155"/>
      <c r="FB152" s="5"/>
      <c r="FC152" s="5"/>
      <c r="FD152" s="155"/>
      <c r="FE152" s="5"/>
      <c r="FF152" s="5"/>
      <c r="FG152" s="155">
        <v>2</v>
      </c>
      <c r="FH152" s="5">
        <v>8</v>
      </c>
      <c r="FI152" s="5"/>
      <c r="FJ152" s="155"/>
      <c r="FK152" s="5"/>
      <c r="FL152" s="5"/>
      <c r="FM152" s="155"/>
      <c r="FN152" s="5"/>
      <c r="FO152" s="5"/>
      <c r="FP152" s="15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249"/>
    </row>
    <row r="153" spans="1:183" ht="21.75" customHeight="1">
      <c r="A153" s="173"/>
      <c r="B153" s="94"/>
      <c r="C153" s="194" t="s">
        <v>2050</v>
      </c>
      <c r="D153" s="50"/>
      <c r="E153" s="27"/>
      <c r="F153" s="28"/>
      <c r="G153" s="28"/>
      <c r="H153" s="269"/>
      <c r="I153" s="93"/>
      <c r="J153" s="49"/>
      <c r="K153" s="263"/>
      <c r="L153" s="147"/>
      <c r="M153" s="136"/>
      <c r="N153" s="188"/>
      <c r="O153" s="142"/>
      <c r="P153" s="49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155"/>
      <c r="BS153" s="5"/>
      <c r="BT153" s="5"/>
      <c r="BU153" s="5"/>
      <c r="BV153" s="5"/>
      <c r="BW153" s="5"/>
      <c r="BX153" s="155"/>
      <c r="BY153" s="5"/>
      <c r="BZ153" s="5"/>
      <c r="CA153" s="155"/>
      <c r="CB153" s="5"/>
      <c r="CC153" s="5"/>
      <c r="CD153" s="15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155"/>
      <c r="CQ153" s="5"/>
      <c r="CR153" s="5"/>
      <c r="CS153" s="5"/>
      <c r="CT153" s="5"/>
      <c r="CU153" s="5"/>
      <c r="CV153" s="15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155"/>
      <c r="DI153" s="5"/>
      <c r="DJ153" s="5"/>
      <c r="DK153" s="155"/>
      <c r="DL153" s="5"/>
      <c r="DM153" s="5"/>
      <c r="DN153" s="15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155"/>
      <c r="DZ153" s="5"/>
      <c r="EA153" s="5"/>
      <c r="EB153" s="5"/>
      <c r="EC153" s="155"/>
      <c r="ED153" s="5"/>
      <c r="EE153" s="5"/>
      <c r="EF153" s="160"/>
      <c r="EG153" s="5"/>
      <c r="EH153" s="5"/>
      <c r="EI153" s="5"/>
      <c r="EJ153" s="5"/>
      <c r="EK153" s="5"/>
      <c r="EL153" s="150"/>
      <c r="EM153" s="5"/>
      <c r="EN153" s="5"/>
      <c r="EO153" s="5"/>
      <c r="EP153" s="5"/>
      <c r="EQ153" s="5"/>
      <c r="ER153" s="155"/>
      <c r="ES153" s="5"/>
      <c r="ET153" s="5"/>
      <c r="EU153" s="5"/>
      <c r="EV153" s="5"/>
      <c r="EW153" s="5"/>
      <c r="EX153" s="5"/>
      <c r="EY153" s="5"/>
      <c r="EZ153" s="5"/>
      <c r="FA153" s="155"/>
      <c r="FB153" s="5"/>
      <c r="FC153" s="5"/>
      <c r="FD153" s="155"/>
      <c r="FE153" s="5"/>
      <c r="FF153" s="5"/>
      <c r="FG153" s="155"/>
      <c r="FH153" s="5"/>
      <c r="FI153" s="5"/>
      <c r="FJ153" s="155"/>
      <c r="FK153" s="5"/>
      <c r="FL153" s="5"/>
      <c r="FM153" s="155"/>
      <c r="FN153" s="5"/>
      <c r="FO153" s="5"/>
      <c r="FP153" s="15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249"/>
    </row>
    <row r="154" spans="1:183" ht="21" customHeight="1">
      <c r="A154" s="173" t="s">
        <v>1705</v>
      </c>
      <c r="B154" s="210" t="s">
        <v>741</v>
      </c>
      <c r="C154" s="104" t="s">
        <v>742</v>
      </c>
      <c r="D154" s="50" t="s">
        <v>110</v>
      </c>
      <c r="E154" s="27">
        <v>9.309</v>
      </c>
      <c r="F154" s="28"/>
      <c r="G154" s="28"/>
      <c r="H154" s="269">
        <f t="shared" si="38"/>
        <v>0</v>
      </c>
      <c r="I154" s="93">
        <f t="shared" si="39"/>
        <v>8760</v>
      </c>
      <c r="J154" s="49">
        <f t="shared" si="40"/>
        <v>0</v>
      </c>
      <c r="K154" s="263">
        <f t="shared" si="41"/>
        <v>8760</v>
      </c>
      <c r="L154" s="147">
        <f t="shared" si="43"/>
        <v>18500</v>
      </c>
      <c r="M154" s="136">
        <f t="shared" si="44"/>
        <v>24050</v>
      </c>
      <c r="N154" s="188">
        <f>L154-K154-H154</f>
        <v>9740</v>
      </c>
      <c r="O154" s="142">
        <f t="shared" si="42"/>
        <v>90669.65999999999</v>
      </c>
      <c r="P154" s="49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155"/>
      <c r="BS154" s="5"/>
      <c r="BT154" s="5"/>
      <c r="BU154" s="5"/>
      <c r="BV154" s="5"/>
      <c r="BW154" s="5"/>
      <c r="BX154" s="155"/>
      <c r="BY154" s="5"/>
      <c r="BZ154" s="5"/>
      <c r="CA154" s="155"/>
      <c r="CB154" s="5"/>
      <c r="CC154" s="5"/>
      <c r="CD154" s="15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155"/>
      <c r="CQ154" s="5"/>
      <c r="CR154" s="5"/>
      <c r="CS154" s="5"/>
      <c r="CT154" s="5"/>
      <c r="CU154" s="5"/>
      <c r="CV154" s="15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155"/>
      <c r="DI154" s="5"/>
      <c r="DJ154" s="5"/>
      <c r="DK154" s="155"/>
      <c r="DL154" s="5"/>
      <c r="DM154" s="5"/>
      <c r="DN154" s="15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155">
        <v>8760</v>
      </c>
      <c r="DZ154" s="5"/>
      <c r="EA154" s="5">
        <v>18500</v>
      </c>
      <c r="EB154" s="5"/>
      <c r="EC154" s="155"/>
      <c r="ED154" s="5"/>
      <c r="EE154" s="5"/>
      <c r="EF154" s="160"/>
      <c r="EG154" s="5"/>
      <c r="EH154" s="5"/>
      <c r="EI154" s="5"/>
      <c r="EJ154" s="5"/>
      <c r="EK154" s="5"/>
      <c r="EL154" s="150"/>
      <c r="EM154" s="5"/>
      <c r="EN154" s="5"/>
      <c r="EO154" s="5"/>
      <c r="EP154" s="5"/>
      <c r="EQ154" s="5"/>
      <c r="ER154" s="155"/>
      <c r="ES154" s="5"/>
      <c r="ET154" s="5"/>
      <c r="EU154" s="5"/>
      <c r="EV154" s="5"/>
      <c r="EW154" s="5"/>
      <c r="EX154" s="5"/>
      <c r="EY154" s="5"/>
      <c r="EZ154" s="5"/>
      <c r="FA154" s="155"/>
      <c r="FB154" s="5"/>
      <c r="FC154" s="5"/>
      <c r="FD154" s="155"/>
      <c r="FE154" s="5"/>
      <c r="FF154" s="5"/>
      <c r="FG154" s="155"/>
      <c r="FH154" s="5"/>
      <c r="FI154" s="5"/>
      <c r="FJ154" s="155"/>
      <c r="FK154" s="5"/>
      <c r="FL154" s="5"/>
      <c r="FM154" s="155"/>
      <c r="FN154" s="5"/>
      <c r="FO154" s="5"/>
      <c r="FP154" s="15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249" t="s">
        <v>2002</v>
      </c>
    </row>
    <row r="155" spans="1:183" ht="21" customHeight="1">
      <c r="A155" s="173" t="s">
        <v>1706</v>
      </c>
      <c r="B155" s="210" t="s">
        <v>743</v>
      </c>
      <c r="C155" s="104" t="s">
        <v>744</v>
      </c>
      <c r="D155" s="50" t="s">
        <v>110</v>
      </c>
      <c r="E155" s="195">
        <v>37.28</v>
      </c>
      <c r="F155" s="28"/>
      <c r="G155" s="28"/>
      <c r="H155" s="269">
        <f t="shared" si="38"/>
        <v>0</v>
      </c>
      <c r="I155" s="93">
        <f t="shared" si="39"/>
        <v>0</v>
      </c>
      <c r="J155" s="49">
        <f t="shared" si="40"/>
        <v>1400</v>
      </c>
      <c r="K155" s="263">
        <f t="shared" si="41"/>
        <v>1400</v>
      </c>
      <c r="L155" s="147">
        <f t="shared" si="43"/>
        <v>1850</v>
      </c>
      <c r="M155" s="136">
        <f t="shared" si="44"/>
        <v>2405</v>
      </c>
      <c r="N155" s="188">
        <f>L155-K155-H155</f>
        <v>450</v>
      </c>
      <c r="O155" s="142">
        <f t="shared" si="42"/>
        <v>16776</v>
      </c>
      <c r="P155" s="49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155"/>
      <c r="BS155" s="5"/>
      <c r="BT155" s="5"/>
      <c r="BU155" s="5"/>
      <c r="BV155" s="5"/>
      <c r="BW155" s="5"/>
      <c r="BX155" s="155"/>
      <c r="BY155" s="5"/>
      <c r="BZ155" s="5"/>
      <c r="CA155" s="155"/>
      <c r="CB155" s="5"/>
      <c r="CC155" s="5"/>
      <c r="CD155" s="15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155"/>
      <c r="CQ155" s="5"/>
      <c r="CR155" s="5"/>
      <c r="CS155" s="5"/>
      <c r="CT155" s="5"/>
      <c r="CU155" s="5"/>
      <c r="CV155" s="15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155"/>
      <c r="DI155" s="5"/>
      <c r="DJ155" s="5"/>
      <c r="DK155" s="155"/>
      <c r="DL155" s="5"/>
      <c r="DM155" s="5"/>
      <c r="DN155" s="15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155"/>
      <c r="DZ155" s="5">
        <v>1400</v>
      </c>
      <c r="EA155" s="5">
        <v>1850</v>
      </c>
      <c r="EB155" s="5"/>
      <c r="EC155" s="155"/>
      <c r="ED155" s="5"/>
      <c r="EE155" s="5"/>
      <c r="EF155" s="160"/>
      <c r="EG155" s="5"/>
      <c r="EH155" s="5"/>
      <c r="EI155" s="5"/>
      <c r="EJ155" s="5"/>
      <c r="EK155" s="5"/>
      <c r="EL155" s="150"/>
      <c r="EM155" s="5"/>
      <c r="EN155" s="5"/>
      <c r="EO155" s="5"/>
      <c r="EP155" s="5"/>
      <c r="EQ155" s="5"/>
      <c r="ER155" s="155"/>
      <c r="ES155" s="5"/>
      <c r="ET155" s="5"/>
      <c r="EU155" s="5"/>
      <c r="EV155" s="5"/>
      <c r="EW155" s="5"/>
      <c r="EX155" s="5"/>
      <c r="EY155" s="5"/>
      <c r="EZ155" s="5"/>
      <c r="FA155" s="155"/>
      <c r="FB155" s="5"/>
      <c r="FC155" s="5"/>
      <c r="FD155" s="155"/>
      <c r="FE155" s="5"/>
      <c r="FF155" s="5"/>
      <c r="FG155" s="155"/>
      <c r="FH155" s="5"/>
      <c r="FI155" s="5"/>
      <c r="FJ155" s="155"/>
      <c r="FK155" s="5"/>
      <c r="FL155" s="5"/>
      <c r="FM155" s="155"/>
      <c r="FN155" s="5"/>
      <c r="FO155" s="5"/>
      <c r="FP155" s="15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249" t="s">
        <v>2003</v>
      </c>
    </row>
    <row r="156" spans="1:183" ht="21" customHeight="1">
      <c r="A156" s="173" t="s">
        <v>1707</v>
      </c>
      <c r="B156" s="210" t="s">
        <v>745</v>
      </c>
      <c r="C156" s="106" t="s">
        <v>746</v>
      </c>
      <c r="D156" s="50" t="s">
        <v>110</v>
      </c>
      <c r="E156" s="27">
        <v>62.06</v>
      </c>
      <c r="F156" s="28">
        <v>100</v>
      </c>
      <c r="G156" s="28"/>
      <c r="H156" s="269">
        <f aca="true" t="shared" si="45" ref="H156:H189">F156+G156</f>
        <v>100</v>
      </c>
      <c r="I156" s="93">
        <f aca="true" t="shared" si="46" ref="I156:I189">P156+R156+U156+X156+AD156+AA156+AG156+AJ156+AM156+AP156+AS156+AV156+AY156+BB156+BE156+BH156+BK156+BN156+BQ156+BT156+BW156+BZ156+CC156+CF156+CI156+CL156+CO156+CR156+CU156+CX156+DA156+DD156+DG156+DJ156+DM156+DP156+DS156+DV156+DY156+EB156+EE156+EH156+EK156+EN156+EQ156+ET156+EW156+EZ156+FC156+FF156+FI156+FL156+FO156+FR156+FU156+FX156</f>
        <v>0</v>
      </c>
      <c r="J156" s="49">
        <f aca="true" t="shared" si="47" ref="J156:J189">S156+V156+Y156+AB156+AE156+AH156+AK156+AN156+AQ156+AT156+AW156+AZ156+BC156+BF156+BI156+BL156+BO156+BR156+BX156+CA156+CD156+CG156+CJ156+CP156+CS156+CV156+CY156+DB156+DH156+CM156+DE156+FY156+DK156+DN156+DQ156+DT156+DW156+DZ156+EC156+EF156+EI156+EL156+EO156+ER156+EU156+EX156+FA156+FD156+FG156+FJ156+FM156+FP156+FS156+FV156</f>
        <v>0</v>
      </c>
      <c r="K156" s="263">
        <f aca="true" t="shared" si="48" ref="K156:K189">I156+J156</f>
        <v>0</v>
      </c>
      <c r="L156" s="147">
        <f t="shared" si="43"/>
        <v>0</v>
      </c>
      <c r="M156" s="136">
        <f t="shared" si="44"/>
        <v>0</v>
      </c>
      <c r="N156" s="188"/>
      <c r="O156" s="142">
        <f aca="true" t="shared" si="49" ref="O156:O189">E156*N156</f>
        <v>0</v>
      </c>
      <c r="P156" s="49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155"/>
      <c r="BS156" s="5"/>
      <c r="BT156" s="5"/>
      <c r="BU156" s="5"/>
      <c r="BV156" s="5"/>
      <c r="BW156" s="5"/>
      <c r="BX156" s="155"/>
      <c r="BY156" s="5"/>
      <c r="BZ156" s="5"/>
      <c r="CA156" s="155"/>
      <c r="CB156" s="5"/>
      <c r="CC156" s="5"/>
      <c r="CD156" s="15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155"/>
      <c r="CQ156" s="5"/>
      <c r="CR156" s="5"/>
      <c r="CS156" s="5"/>
      <c r="CT156" s="5"/>
      <c r="CU156" s="5"/>
      <c r="CV156" s="15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155"/>
      <c r="DI156" s="5"/>
      <c r="DJ156" s="5"/>
      <c r="DK156" s="155"/>
      <c r="DL156" s="5"/>
      <c r="DM156" s="5"/>
      <c r="DN156" s="15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155"/>
      <c r="DZ156" s="5"/>
      <c r="EA156" s="5"/>
      <c r="EB156" s="5"/>
      <c r="EC156" s="155"/>
      <c r="ED156" s="5"/>
      <c r="EE156" s="5"/>
      <c r="EF156" s="160"/>
      <c r="EG156" s="5"/>
      <c r="EH156" s="5"/>
      <c r="EI156" s="5"/>
      <c r="EJ156" s="5"/>
      <c r="EK156" s="5"/>
      <c r="EL156" s="150"/>
      <c r="EM156" s="5"/>
      <c r="EN156" s="5"/>
      <c r="EO156" s="5"/>
      <c r="EP156" s="5"/>
      <c r="EQ156" s="5"/>
      <c r="ER156" s="155"/>
      <c r="ES156" s="5"/>
      <c r="ET156" s="5"/>
      <c r="EU156" s="5"/>
      <c r="EV156" s="5"/>
      <c r="EW156" s="5"/>
      <c r="EX156" s="5"/>
      <c r="EY156" s="5"/>
      <c r="EZ156" s="5"/>
      <c r="FA156" s="155"/>
      <c r="FB156" s="5"/>
      <c r="FC156" s="5"/>
      <c r="FD156" s="155"/>
      <c r="FE156" s="5"/>
      <c r="FF156" s="5"/>
      <c r="FG156" s="155"/>
      <c r="FH156" s="5"/>
      <c r="FI156" s="5"/>
      <c r="FJ156" s="155"/>
      <c r="FK156" s="5"/>
      <c r="FL156" s="5"/>
      <c r="FM156" s="155"/>
      <c r="FN156" s="5"/>
      <c r="FO156" s="5"/>
      <c r="FP156" s="15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249"/>
    </row>
    <row r="157" spans="1:183" ht="21" customHeight="1">
      <c r="A157" s="173" t="s">
        <v>1708</v>
      </c>
      <c r="B157" s="94" t="s">
        <v>747</v>
      </c>
      <c r="C157" s="106" t="s">
        <v>748</v>
      </c>
      <c r="D157" s="50" t="s">
        <v>110</v>
      </c>
      <c r="E157" s="27">
        <v>60.99</v>
      </c>
      <c r="F157" s="28">
        <v>60</v>
      </c>
      <c r="G157" s="28"/>
      <c r="H157" s="269">
        <f t="shared" si="45"/>
        <v>60</v>
      </c>
      <c r="I157" s="93">
        <f t="shared" si="46"/>
        <v>0</v>
      </c>
      <c r="J157" s="49">
        <f t="shared" si="47"/>
        <v>0</v>
      </c>
      <c r="K157" s="263">
        <f t="shared" si="48"/>
        <v>0</v>
      </c>
      <c r="L157" s="147">
        <f t="shared" si="43"/>
        <v>0</v>
      </c>
      <c r="M157" s="136">
        <f t="shared" si="44"/>
        <v>0</v>
      </c>
      <c r="N157" s="188"/>
      <c r="O157" s="142">
        <f t="shared" si="49"/>
        <v>0</v>
      </c>
      <c r="P157" s="49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155"/>
      <c r="BS157" s="5"/>
      <c r="BT157" s="5"/>
      <c r="BU157" s="5"/>
      <c r="BV157" s="5"/>
      <c r="BW157" s="5"/>
      <c r="BX157" s="155"/>
      <c r="BY157" s="5"/>
      <c r="BZ157" s="5"/>
      <c r="CA157" s="155"/>
      <c r="CB157" s="5"/>
      <c r="CC157" s="5"/>
      <c r="CD157" s="15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155"/>
      <c r="CQ157" s="5"/>
      <c r="CR157" s="5"/>
      <c r="CS157" s="5"/>
      <c r="CT157" s="5"/>
      <c r="CU157" s="5"/>
      <c r="CV157" s="15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155"/>
      <c r="DI157" s="5"/>
      <c r="DJ157" s="5"/>
      <c r="DK157" s="155"/>
      <c r="DL157" s="5"/>
      <c r="DM157" s="5"/>
      <c r="DN157" s="15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155"/>
      <c r="DZ157" s="5"/>
      <c r="EA157" s="5"/>
      <c r="EB157" s="5"/>
      <c r="EC157" s="155"/>
      <c r="ED157" s="5"/>
      <c r="EE157" s="5"/>
      <c r="EF157" s="160"/>
      <c r="EG157" s="5"/>
      <c r="EH157" s="5"/>
      <c r="EI157" s="5"/>
      <c r="EJ157" s="5"/>
      <c r="EK157" s="5"/>
      <c r="EL157" s="150"/>
      <c r="EM157" s="5"/>
      <c r="EN157" s="5"/>
      <c r="EO157" s="5"/>
      <c r="EP157" s="5"/>
      <c r="EQ157" s="5"/>
      <c r="ER157" s="155"/>
      <c r="ES157" s="5"/>
      <c r="ET157" s="5"/>
      <c r="EU157" s="5"/>
      <c r="EV157" s="5"/>
      <c r="EW157" s="5"/>
      <c r="EX157" s="5"/>
      <c r="EY157" s="5"/>
      <c r="EZ157" s="5"/>
      <c r="FA157" s="155"/>
      <c r="FB157" s="5"/>
      <c r="FC157" s="5"/>
      <c r="FD157" s="155"/>
      <c r="FE157" s="5"/>
      <c r="FF157" s="5"/>
      <c r="FG157" s="155"/>
      <c r="FH157" s="5"/>
      <c r="FI157" s="5"/>
      <c r="FJ157" s="155"/>
      <c r="FK157" s="5"/>
      <c r="FL157" s="5"/>
      <c r="FM157" s="155"/>
      <c r="FN157" s="5"/>
      <c r="FO157" s="5"/>
      <c r="FP157" s="15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249"/>
    </row>
    <row r="158" spans="1:183" ht="21" customHeight="1">
      <c r="A158" s="173" t="s">
        <v>1709</v>
      </c>
      <c r="B158" s="94" t="s">
        <v>749</v>
      </c>
      <c r="C158" s="104" t="s">
        <v>750</v>
      </c>
      <c r="D158" s="50" t="s">
        <v>110</v>
      </c>
      <c r="E158" s="27">
        <v>32.635</v>
      </c>
      <c r="F158" s="28">
        <v>430</v>
      </c>
      <c r="G158" s="28"/>
      <c r="H158" s="269">
        <f t="shared" si="45"/>
        <v>430</v>
      </c>
      <c r="I158" s="93">
        <f t="shared" si="46"/>
        <v>200</v>
      </c>
      <c r="J158" s="49">
        <f t="shared" si="47"/>
        <v>0</v>
      </c>
      <c r="K158" s="263">
        <f t="shared" si="48"/>
        <v>200</v>
      </c>
      <c r="L158" s="147">
        <f t="shared" si="43"/>
        <v>460</v>
      </c>
      <c r="M158" s="136">
        <f t="shared" si="44"/>
        <v>598</v>
      </c>
      <c r="N158" s="188"/>
      <c r="O158" s="142">
        <f t="shared" si="49"/>
        <v>0</v>
      </c>
      <c r="P158" s="49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155"/>
      <c r="BS158" s="5"/>
      <c r="BT158" s="5"/>
      <c r="BU158" s="5"/>
      <c r="BV158" s="5"/>
      <c r="BW158" s="5"/>
      <c r="BX158" s="155"/>
      <c r="BY158" s="5"/>
      <c r="BZ158" s="5"/>
      <c r="CA158" s="155"/>
      <c r="CB158" s="5"/>
      <c r="CC158" s="5"/>
      <c r="CD158" s="15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155"/>
      <c r="CQ158" s="5"/>
      <c r="CR158" s="5"/>
      <c r="CS158" s="5"/>
      <c r="CT158" s="5"/>
      <c r="CU158" s="5"/>
      <c r="CV158" s="15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155"/>
      <c r="DI158" s="5"/>
      <c r="DJ158" s="5"/>
      <c r="DK158" s="155"/>
      <c r="DL158" s="5"/>
      <c r="DM158" s="5"/>
      <c r="DN158" s="15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155">
        <v>200</v>
      </c>
      <c r="DZ158" s="5"/>
      <c r="EA158" s="5">
        <v>460</v>
      </c>
      <c r="EB158" s="5"/>
      <c r="EC158" s="155"/>
      <c r="ED158" s="5"/>
      <c r="EE158" s="5"/>
      <c r="EF158" s="160"/>
      <c r="EG158" s="5"/>
      <c r="EH158" s="5"/>
      <c r="EI158" s="5"/>
      <c r="EJ158" s="5"/>
      <c r="EK158" s="5"/>
      <c r="EL158" s="150"/>
      <c r="EM158" s="5"/>
      <c r="EN158" s="5"/>
      <c r="EO158" s="5"/>
      <c r="EP158" s="5"/>
      <c r="EQ158" s="5"/>
      <c r="ER158" s="155"/>
      <c r="ES158" s="5"/>
      <c r="ET158" s="5"/>
      <c r="EU158" s="5"/>
      <c r="EV158" s="5"/>
      <c r="EW158" s="5"/>
      <c r="EX158" s="5"/>
      <c r="EY158" s="5"/>
      <c r="EZ158" s="5"/>
      <c r="FA158" s="155"/>
      <c r="FB158" s="5"/>
      <c r="FC158" s="5"/>
      <c r="FD158" s="155"/>
      <c r="FE158" s="5"/>
      <c r="FF158" s="5"/>
      <c r="FG158" s="155"/>
      <c r="FH158" s="5"/>
      <c r="FI158" s="5"/>
      <c r="FJ158" s="155"/>
      <c r="FK158" s="5"/>
      <c r="FL158" s="5"/>
      <c r="FM158" s="155"/>
      <c r="FN158" s="5"/>
      <c r="FO158" s="5"/>
      <c r="FP158" s="15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249" t="s">
        <v>2007</v>
      </c>
    </row>
    <row r="159" spans="1:183" ht="21" customHeight="1">
      <c r="A159" s="173" t="s">
        <v>1710</v>
      </c>
      <c r="B159" s="210" t="s">
        <v>751</v>
      </c>
      <c r="C159" s="104" t="s">
        <v>752</v>
      </c>
      <c r="D159" s="50" t="s">
        <v>110</v>
      </c>
      <c r="E159" s="27">
        <v>37.07552</v>
      </c>
      <c r="F159" s="28">
        <v>300</v>
      </c>
      <c r="G159" s="28"/>
      <c r="H159" s="269">
        <f t="shared" si="45"/>
        <v>300</v>
      </c>
      <c r="I159" s="93">
        <f t="shared" si="46"/>
        <v>0</v>
      </c>
      <c r="J159" s="49">
        <f t="shared" si="47"/>
        <v>0</v>
      </c>
      <c r="K159" s="263">
        <f t="shared" si="48"/>
        <v>0</v>
      </c>
      <c r="L159" s="147">
        <f t="shared" si="43"/>
        <v>200</v>
      </c>
      <c r="M159" s="136">
        <f t="shared" si="44"/>
        <v>260</v>
      </c>
      <c r="N159" s="188"/>
      <c r="O159" s="142">
        <f t="shared" si="49"/>
        <v>0</v>
      </c>
      <c r="P159" s="49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155"/>
      <c r="BS159" s="5"/>
      <c r="BT159" s="5"/>
      <c r="BU159" s="5"/>
      <c r="BV159" s="5"/>
      <c r="BW159" s="5"/>
      <c r="BX159" s="155"/>
      <c r="BY159" s="5"/>
      <c r="BZ159" s="5"/>
      <c r="CA159" s="155"/>
      <c r="CB159" s="5"/>
      <c r="CC159" s="5"/>
      <c r="CD159" s="15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155"/>
      <c r="CQ159" s="5"/>
      <c r="CR159" s="5"/>
      <c r="CS159" s="5"/>
      <c r="CT159" s="5"/>
      <c r="CU159" s="5"/>
      <c r="CV159" s="15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155"/>
      <c r="DI159" s="5"/>
      <c r="DJ159" s="5"/>
      <c r="DK159" s="155"/>
      <c r="DL159" s="5"/>
      <c r="DM159" s="5"/>
      <c r="DN159" s="15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155"/>
      <c r="DZ159" s="5"/>
      <c r="EA159" s="5">
        <v>200</v>
      </c>
      <c r="EB159" s="5"/>
      <c r="EC159" s="155"/>
      <c r="ED159" s="5"/>
      <c r="EE159" s="5"/>
      <c r="EF159" s="160"/>
      <c r="EG159" s="5"/>
      <c r="EH159" s="5"/>
      <c r="EI159" s="5"/>
      <c r="EJ159" s="5"/>
      <c r="EK159" s="5"/>
      <c r="EL159" s="150"/>
      <c r="EM159" s="5"/>
      <c r="EN159" s="5"/>
      <c r="EO159" s="5"/>
      <c r="EP159" s="5"/>
      <c r="EQ159" s="5"/>
      <c r="ER159" s="155"/>
      <c r="ES159" s="5"/>
      <c r="ET159" s="5"/>
      <c r="EU159" s="5"/>
      <c r="EV159" s="5"/>
      <c r="EW159" s="5"/>
      <c r="EX159" s="5"/>
      <c r="EY159" s="5"/>
      <c r="EZ159" s="5"/>
      <c r="FA159" s="155"/>
      <c r="FB159" s="5"/>
      <c r="FC159" s="5"/>
      <c r="FD159" s="155"/>
      <c r="FE159" s="5"/>
      <c r="FF159" s="5"/>
      <c r="FG159" s="155"/>
      <c r="FH159" s="5"/>
      <c r="FI159" s="5"/>
      <c r="FJ159" s="155"/>
      <c r="FK159" s="5"/>
      <c r="FL159" s="5"/>
      <c r="FM159" s="155"/>
      <c r="FN159" s="5"/>
      <c r="FO159" s="5"/>
      <c r="FP159" s="15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249" t="s">
        <v>2006</v>
      </c>
    </row>
    <row r="160" spans="1:183" ht="21" customHeight="1">
      <c r="A160" s="173" t="s">
        <v>1711</v>
      </c>
      <c r="B160" s="210" t="s">
        <v>753</v>
      </c>
      <c r="C160" s="104" t="s">
        <v>754</v>
      </c>
      <c r="D160" s="50" t="s">
        <v>110</v>
      </c>
      <c r="E160" s="27">
        <v>60.35</v>
      </c>
      <c r="F160" s="28">
        <v>0</v>
      </c>
      <c r="G160" s="28"/>
      <c r="H160" s="269">
        <f t="shared" si="45"/>
        <v>0</v>
      </c>
      <c r="I160" s="93">
        <f t="shared" si="46"/>
        <v>0</v>
      </c>
      <c r="J160" s="49">
        <f t="shared" si="47"/>
        <v>392</v>
      </c>
      <c r="K160" s="263">
        <f t="shared" si="48"/>
        <v>392</v>
      </c>
      <c r="L160" s="147">
        <f t="shared" si="43"/>
        <v>0</v>
      </c>
      <c r="M160" s="136">
        <f t="shared" si="44"/>
        <v>0</v>
      </c>
      <c r="N160" s="188"/>
      <c r="O160" s="142">
        <f t="shared" si="49"/>
        <v>0</v>
      </c>
      <c r="P160" s="49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155"/>
      <c r="BS160" s="5"/>
      <c r="BT160" s="5"/>
      <c r="BU160" s="5"/>
      <c r="BV160" s="5"/>
      <c r="BW160" s="5"/>
      <c r="BX160" s="155"/>
      <c r="BY160" s="5"/>
      <c r="BZ160" s="5"/>
      <c r="CA160" s="155"/>
      <c r="CB160" s="5"/>
      <c r="CC160" s="5"/>
      <c r="CD160" s="15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155"/>
      <c r="CQ160" s="5"/>
      <c r="CR160" s="5"/>
      <c r="CS160" s="5"/>
      <c r="CT160" s="5"/>
      <c r="CU160" s="5"/>
      <c r="CV160" s="15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155"/>
      <c r="DI160" s="5"/>
      <c r="DJ160" s="5"/>
      <c r="DK160" s="155"/>
      <c r="DL160" s="5"/>
      <c r="DM160" s="5"/>
      <c r="DN160" s="155">
        <v>392</v>
      </c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155"/>
      <c r="DZ160" s="5"/>
      <c r="EA160" s="5"/>
      <c r="EB160" s="5"/>
      <c r="EC160" s="155"/>
      <c r="ED160" s="5"/>
      <c r="EE160" s="5"/>
      <c r="EF160" s="160"/>
      <c r="EG160" s="5"/>
      <c r="EH160" s="5"/>
      <c r="EI160" s="5"/>
      <c r="EJ160" s="5"/>
      <c r="EK160" s="5"/>
      <c r="EL160" s="150"/>
      <c r="EM160" s="5"/>
      <c r="EN160" s="5"/>
      <c r="EO160" s="5"/>
      <c r="EP160" s="5"/>
      <c r="EQ160" s="5"/>
      <c r="ER160" s="155"/>
      <c r="ES160" s="5"/>
      <c r="ET160" s="5"/>
      <c r="EU160" s="5"/>
      <c r="EV160" s="5"/>
      <c r="EW160" s="5"/>
      <c r="EX160" s="5"/>
      <c r="EY160" s="5"/>
      <c r="EZ160" s="5"/>
      <c r="FA160" s="155"/>
      <c r="FB160" s="5"/>
      <c r="FC160" s="5"/>
      <c r="FD160" s="155"/>
      <c r="FE160" s="5"/>
      <c r="FF160" s="5"/>
      <c r="FG160" s="155"/>
      <c r="FH160" s="5"/>
      <c r="FI160" s="5"/>
      <c r="FJ160" s="155"/>
      <c r="FK160" s="5"/>
      <c r="FL160" s="5"/>
      <c r="FM160" s="155"/>
      <c r="FN160" s="5"/>
      <c r="FO160" s="5"/>
      <c r="FP160" s="15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249"/>
    </row>
    <row r="161" spans="1:183" ht="21" customHeight="1">
      <c r="A161" s="173" t="s">
        <v>1712</v>
      </c>
      <c r="B161" s="210" t="s">
        <v>755</v>
      </c>
      <c r="C161" s="104" t="s">
        <v>756</v>
      </c>
      <c r="D161" s="50" t="s">
        <v>110</v>
      </c>
      <c r="E161" s="195">
        <v>12.46</v>
      </c>
      <c r="F161" s="28">
        <v>4440</v>
      </c>
      <c r="G161" s="28"/>
      <c r="H161" s="269">
        <f t="shared" si="45"/>
        <v>4440</v>
      </c>
      <c r="I161" s="93">
        <f t="shared" si="46"/>
        <v>0</v>
      </c>
      <c r="J161" s="49">
        <f t="shared" si="47"/>
        <v>0</v>
      </c>
      <c r="K161" s="263">
        <f t="shared" si="48"/>
        <v>0</v>
      </c>
      <c r="L161" s="147">
        <f t="shared" si="43"/>
        <v>0</v>
      </c>
      <c r="M161" s="136">
        <f t="shared" si="44"/>
        <v>0</v>
      </c>
      <c r="N161" s="188"/>
      <c r="O161" s="142">
        <f t="shared" si="49"/>
        <v>0</v>
      </c>
      <c r="P161" s="49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155"/>
      <c r="BS161" s="5"/>
      <c r="BT161" s="5"/>
      <c r="BU161" s="5"/>
      <c r="BV161" s="5"/>
      <c r="BW161" s="5"/>
      <c r="BX161" s="155"/>
      <c r="BY161" s="5"/>
      <c r="BZ161" s="5"/>
      <c r="CA161" s="155"/>
      <c r="CB161" s="5"/>
      <c r="CC161" s="5"/>
      <c r="CD161" s="15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155"/>
      <c r="CQ161" s="5"/>
      <c r="CR161" s="5"/>
      <c r="CS161" s="5"/>
      <c r="CT161" s="5"/>
      <c r="CU161" s="5"/>
      <c r="CV161" s="15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155"/>
      <c r="DI161" s="5"/>
      <c r="DJ161" s="5"/>
      <c r="DK161" s="155"/>
      <c r="DL161" s="5"/>
      <c r="DM161" s="5"/>
      <c r="DN161" s="15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155"/>
      <c r="DZ161" s="5"/>
      <c r="EA161" s="5"/>
      <c r="EB161" s="5"/>
      <c r="EC161" s="155"/>
      <c r="ED161" s="5"/>
      <c r="EE161" s="5"/>
      <c r="EF161" s="160"/>
      <c r="EG161" s="5"/>
      <c r="EH161" s="5"/>
      <c r="EI161" s="5"/>
      <c r="EJ161" s="5"/>
      <c r="EK161" s="5"/>
      <c r="EL161" s="150"/>
      <c r="EM161" s="5"/>
      <c r="EN161" s="5"/>
      <c r="EO161" s="5"/>
      <c r="EP161" s="5"/>
      <c r="EQ161" s="5"/>
      <c r="ER161" s="155"/>
      <c r="ES161" s="5"/>
      <c r="ET161" s="5"/>
      <c r="EU161" s="5"/>
      <c r="EV161" s="5"/>
      <c r="EW161" s="5"/>
      <c r="EX161" s="5"/>
      <c r="EY161" s="5"/>
      <c r="EZ161" s="5"/>
      <c r="FA161" s="155"/>
      <c r="FB161" s="5"/>
      <c r="FC161" s="5"/>
      <c r="FD161" s="155"/>
      <c r="FE161" s="5"/>
      <c r="FF161" s="5"/>
      <c r="FG161" s="155"/>
      <c r="FH161" s="5"/>
      <c r="FI161" s="5"/>
      <c r="FJ161" s="155"/>
      <c r="FK161" s="5"/>
      <c r="FL161" s="5"/>
      <c r="FM161" s="155"/>
      <c r="FN161" s="5"/>
      <c r="FO161" s="5"/>
      <c r="FP161" s="15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249"/>
    </row>
    <row r="162" spans="1:183" ht="21.75" customHeight="1">
      <c r="A162" s="173" t="s">
        <v>1713</v>
      </c>
      <c r="B162" s="210" t="s">
        <v>757</v>
      </c>
      <c r="C162" s="104" t="s">
        <v>758</v>
      </c>
      <c r="D162" s="50" t="s">
        <v>110</v>
      </c>
      <c r="E162" s="27">
        <v>58.85</v>
      </c>
      <c r="F162" s="28">
        <v>490</v>
      </c>
      <c r="G162" s="28"/>
      <c r="H162" s="269">
        <f t="shared" si="45"/>
        <v>490</v>
      </c>
      <c r="I162" s="93">
        <f t="shared" si="46"/>
        <v>0</v>
      </c>
      <c r="J162" s="49">
        <f t="shared" si="47"/>
        <v>0</v>
      </c>
      <c r="K162" s="263">
        <f t="shared" si="48"/>
        <v>0</v>
      </c>
      <c r="L162" s="147">
        <f t="shared" si="43"/>
        <v>0</v>
      </c>
      <c r="M162" s="136">
        <f t="shared" si="44"/>
        <v>0</v>
      </c>
      <c r="N162" s="188"/>
      <c r="O162" s="142">
        <f t="shared" si="49"/>
        <v>0</v>
      </c>
      <c r="P162" s="49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155"/>
      <c r="BS162" s="5"/>
      <c r="BT162" s="5"/>
      <c r="BU162" s="5"/>
      <c r="BV162" s="5"/>
      <c r="BW162" s="5"/>
      <c r="BX162" s="155"/>
      <c r="BY162" s="5"/>
      <c r="BZ162" s="5"/>
      <c r="CA162" s="155"/>
      <c r="CB162" s="5"/>
      <c r="CC162" s="5"/>
      <c r="CD162" s="15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155"/>
      <c r="CQ162" s="5"/>
      <c r="CR162" s="5"/>
      <c r="CS162" s="5"/>
      <c r="CT162" s="5"/>
      <c r="CU162" s="5"/>
      <c r="CV162" s="15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155"/>
      <c r="DI162" s="5"/>
      <c r="DJ162" s="5"/>
      <c r="DK162" s="155"/>
      <c r="DL162" s="5"/>
      <c r="DM162" s="5"/>
      <c r="DN162" s="15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155"/>
      <c r="DZ162" s="5"/>
      <c r="EA162" s="5"/>
      <c r="EB162" s="5"/>
      <c r="EC162" s="155"/>
      <c r="ED162" s="5"/>
      <c r="EE162" s="5"/>
      <c r="EF162" s="160"/>
      <c r="EG162" s="5"/>
      <c r="EH162" s="5"/>
      <c r="EI162" s="5"/>
      <c r="EJ162" s="5"/>
      <c r="EK162" s="5"/>
      <c r="EL162" s="150"/>
      <c r="EM162" s="5"/>
      <c r="EN162" s="5"/>
      <c r="EO162" s="5"/>
      <c r="EP162" s="5"/>
      <c r="EQ162" s="5"/>
      <c r="ER162" s="155"/>
      <c r="ES162" s="5"/>
      <c r="ET162" s="5"/>
      <c r="EU162" s="5"/>
      <c r="EV162" s="5"/>
      <c r="EW162" s="5"/>
      <c r="EX162" s="5"/>
      <c r="EY162" s="5"/>
      <c r="EZ162" s="5"/>
      <c r="FA162" s="155"/>
      <c r="FB162" s="5"/>
      <c r="FC162" s="5"/>
      <c r="FD162" s="155"/>
      <c r="FE162" s="5"/>
      <c r="FF162" s="5"/>
      <c r="FG162" s="155"/>
      <c r="FH162" s="5"/>
      <c r="FI162" s="5"/>
      <c r="FJ162" s="155"/>
      <c r="FK162" s="5"/>
      <c r="FL162" s="5"/>
      <c r="FM162" s="155"/>
      <c r="FN162" s="5"/>
      <c r="FO162" s="5"/>
      <c r="FP162" s="15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249"/>
    </row>
    <row r="163" spans="1:183" ht="21.75" customHeight="1">
      <c r="A163" s="173"/>
      <c r="B163" s="210"/>
      <c r="C163" s="104" t="s">
        <v>1899</v>
      </c>
      <c r="D163" s="50"/>
      <c r="E163" s="27"/>
      <c r="F163" s="28"/>
      <c r="G163" s="28"/>
      <c r="H163" s="269"/>
      <c r="I163" s="93"/>
      <c r="J163" s="49"/>
      <c r="K163" s="263"/>
      <c r="L163" s="147"/>
      <c r="M163" s="136"/>
      <c r="N163" s="188"/>
      <c r="O163" s="142"/>
      <c r="P163" s="49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155"/>
      <c r="BS163" s="5"/>
      <c r="BT163" s="5"/>
      <c r="BU163" s="5"/>
      <c r="BV163" s="5"/>
      <c r="BW163" s="5"/>
      <c r="BX163" s="155"/>
      <c r="BY163" s="5"/>
      <c r="BZ163" s="5"/>
      <c r="CA163" s="155"/>
      <c r="CB163" s="5"/>
      <c r="CC163" s="5"/>
      <c r="CD163" s="15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155"/>
      <c r="CQ163" s="5"/>
      <c r="CR163" s="5"/>
      <c r="CS163" s="5"/>
      <c r="CT163" s="5"/>
      <c r="CU163" s="5"/>
      <c r="CV163" s="15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155"/>
      <c r="DI163" s="5"/>
      <c r="DJ163" s="5"/>
      <c r="DK163" s="155"/>
      <c r="DL163" s="5"/>
      <c r="DM163" s="5"/>
      <c r="DN163" s="15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155"/>
      <c r="DZ163" s="5"/>
      <c r="EA163" s="5"/>
      <c r="EB163" s="5"/>
      <c r="EC163" s="155"/>
      <c r="ED163" s="5"/>
      <c r="EE163" s="5"/>
      <c r="EF163" s="160"/>
      <c r="EG163" s="5"/>
      <c r="EH163" s="5"/>
      <c r="EI163" s="5"/>
      <c r="EJ163" s="5"/>
      <c r="EK163" s="5"/>
      <c r="EL163" s="150"/>
      <c r="EM163" s="5"/>
      <c r="EN163" s="5"/>
      <c r="EO163" s="5"/>
      <c r="EP163" s="5"/>
      <c r="EQ163" s="5"/>
      <c r="ER163" s="155"/>
      <c r="ES163" s="5"/>
      <c r="ET163" s="5"/>
      <c r="EU163" s="5"/>
      <c r="EV163" s="5"/>
      <c r="EW163" s="5"/>
      <c r="EX163" s="5"/>
      <c r="EY163" s="5"/>
      <c r="EZ163" s="5"/>
      <c r="FA163" s="155"/>
      <c r="FB163" s="5"/>
      <c r="FC163" s="5"/>
      <c r="FD163" s="155"/>
      <c r="FE163" s="5"/>
      <c r="FF163" s="5"/>
      <c r="FG163" s="155"/>
      <c r="FH163" s="5"/>
      <c r="FI163" s="5"/>
      <c r="FJ163" s="155"/>
      <c r="FK163" s="5"/>
      <c r="FL163" s="5"/>
      <c r="FM163" s="155"/>
      <c r="FN163" s="5">
        <v>1000</v>
      </c>
      <c r="FO163" s="5"/>
      <c r="FP163" s="15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249"/>
    </row>
    <row r="164" spans="1:183" ht="21.75" customHeight="1">
      <c r="A164" s="173"/>
      <c r="B164" s="210"/>
      <c r="C164" s="104" t="s">
        <v>1900</v>
      </c>
      <c r="D164" s="50"/>
      <c r="E164" s="27"/>
      <c r="F164" s="28"/>
      <c r="G164" s="28"/>
      <c r="H164" s="269"/>
      <c r="I164" s="93"/>
      <c r="J164" s="49"/>
      <c r="K164" s="263"/>
      <c r="L164" s="147"/>
      <c r="M164" s="136"/>
      <c r="N164" s="188"/>
      <c r="O164" s="142"/>
      <c r="P164" s="49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155"/>
      <c r="BS164" s="5"/>
      <c r="BT164" s="5"/>
      <c r="BU164" s="5"/>
      <c r="BV164" s="5"/>
      <c r="BW164" s="5"/>
      <c r="BX164" s="155"/>
      <c r="BY164" s="5"/>
      <c r="BZ164" s="5"/>
      <c r="CA164" s="155"/>
      <c r="CB164" s="5"/>
      <c r="CC164" s="5"/>
      <c r="CD164" s="15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155"/>
      <c r="CQ164" s="5"/>
      <c r="CR164" s="5"/>
      <c r="CS164" s="5"/>
      <c r="CT164" s="5"/>
      <c r="CU164" s="5"/>
      <c r="CV164" s="15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155"/>
      <c r="DI164" s="5"/>
      <c r="DJ164" s="5"/>
      <c r="DK164" s="155"/>
      <c r="DL164" s="5"/>
      <c r="DM164" s="5"/>
      <c r="DN164" s="15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155"/>
      <c r="DZ164" s="5"/>
      <c r="EA164" s="5"/>
      <c r="EB164" s="5"/>
      <c r="EC164" s="155"/>
      <c r="ED164" s="5"/>
      <c r="EE164" s="5"/>
      <c r="EF164" s="160"/>
      <c r="EG164" s="5"/>
      <c r="EH164" s="5"/>
      <c r="EI164" s="5"/>
      <c r="EJ164" s="5"/>
      <c r="EK164" s="5"/>
      <c r="EL164" s="150"/>
      <c r="EM164" s="5"/>
      <c r="EN164" s="5"/>
      <c r="EO164" s="5"/>
      <c r="EP164" s="5"/>
      <c r="EQ164" s="5"/>
      <c r="ER164" s="155"/>
      <c r="ES164" s="5"/>
      <c r="ET164" s="5"/>
      <c r="EU164" s="5"/>
      <c r="EV164" s="5"/>
      <c r="EW164" s="5"/>
      <c r="EX164" s="5"/>
      <c r="EY164" s="5"/>
      <c r="EZ164" s="5"/>
      <c r="FA164" s="155"/>
      <c r="FB164" s="5"/>
      <c r="FC164" s="5"/>
      <c r="FD164" s="155"/>
      <c r="FE164" s="5"/>
      <c r="FF164" s="5"/>
      <c r="FG164" s="155"/>
      <c r="FH164" s="5"/>
      <c r="FI164" s="5"/>
      <c r="FJ164" s="155"/>
      <c r="FK164" s="5"/>
      <c r="FL164" s="5"/>
      <c r="FM164" s="155"/>
      <c r="FN164" s="5">
        <v>100</v>
      </c>
      <c r="FO164" s="5"/>
      <c r="FP164" s="15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249"/>
    </row>
    <row r="165" spans="1:183" ht="21" customHeight="1">
      <c r="A165" s="173" t="s">
        <v>1714</v>
      </c>
      <c r="B165" s="94" t="s">
        <v>759</v>
      </c>
      <c r="C165" s="97" t="s">
        <v>760</v>
      </c>
      <c r="D165" s="50" t="s">
        <v>110</v>
      </c>
      <c r="E165" s="27">
        <v>62.0921</v>
      </c>
      <c r="F165" s="28">
        <v>80</v>
      </c>
      <c r="G165" s="28"/>
      <c r="H165" s="269">
        <f t="shared" si="45"/>
        <v>80</v>
      </c>
      <c r="I165" s="93">
        <f t="shared" si="46"/>
        <v>0</v>
      </c>
      <c r="J165" s="49">
        <f t="shared" si="47"/>
        <v>0</v>
      </c>
      <c r="K165" s="263">
        <f t="shared" si="48"/>
        <v>0</v>
      </c>
      <c r="L165" s="147">
        <f t="shared" si="43"/>
        <v>0</v>
      </c>
      <c r="M165" s="136">
        <f t="shared" si="44"/>
        <v>0</v>
      </c>
      <c r="N165" s="188"/>
      <c r="O165" s="142">
        <f t="shared" si="49"/>
        <v>0</v>
      </c>
      <c r="P165" s="49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155"/>
      <c r="BS165" s="5"/>
      <c r="BT165" s="5"/>
      <c r="BU165" s="5"/>
      <c r="BV165" s="5"/>
      <c r="BW165" s="5"/>
      <c r="BX165" s="155"/>
      <c r="BY165" s="5"/>
      <c r="BZ165" s="5"/>
      <c r="CA165" s="155"/>
      <c r="CB165" s="5"/>
      <c r="CC165" s="5"/>
      <c r="CD165" s="15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155"/>
      <c r="CQ165" s="5"/>
      <c r="CR165" s="5"/>
      <c r="CS165" s="5"/>
      <c r="CT165" s="5"/>
      <c r="CU165" s="5"/>
      <c r="CV165" s="15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155"/>
      <c r="DI165" s="5"/>
      <c r="DJ165" s="5"/>
      <c r="DK165" s="155"/>
      <c r="DL165" s="5"/>
      <c r="DM165" s="5"/>
      <c r="DN165" s="15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155"/>
      <c r="DZ165" s="5"/>
      <c r="EA165" s="5"/>
      <c r="EB165" s="5"/>
      <c r="EC165" s="155"/>
      <c r="ED165" s="5"/>
      <c r="EE165" s="5"/>
      <c r="EF165" s="160"/>
      <c r="EG165" s="5"/>
      <c r="EH165" s="5"/>
      <c r="EI165" s="5"/>
      <c r="EJ165" s="5"/>
      <c r="EK165" s="5"/>
      <c r="EL165" s="150"/>
      <c r="EM165" s="5"/>
      <c r="EN165" s="5"/>
      <c r="EO165" s="5"/>
      <c r="EP165" s="5"/>
      <c r="EQ165" s="5"/>
      <c r="ER165" s="155"/>
      <c r="ES165" s="5"/>
      <c r="ET165" s="5"/>
      <c r="EU165" s="5"/>
      <c r="EV165" s="5"/>
      <c r="EW165" s="5"/>
      <c r="EX165" s="5"/>
      <c r="EY165" s="5"/>
      <c r="EZ165" s="5"/>
      <c r="FA165" s="155"/>
      <c r="FB165" s="5"/>
      <c r="FC165" s="5"/>
      <c r="FD165" s="155"/>
      <c r="FE165" s="5"/>
      <c r="FF165" s="5"/>
      <c r="FG165" s="155"/>
      <c r="FH165" s="5"/>
      <c r="FI165" s="5"/>
      <c r="FJ165" s="155"/>
      <c r="FK165" s="5"/>
      <c r="FL165" s="5"/>
      <c r="FM165" s="155"/>
      <c r="FN165" s="5"/>
      <c r="FO165" s="5"/>
      <c r="FP165" s="15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249"/>
    </row>
    <row r="166" spans="1:183" ht="21" customHeight="1">
      <c r="A166" s="173" t="s">
        <v>1715</v>
      </c>
      <c r="B166" s="210" t="s">
        <v>761</v>
      </c>
      <c r="C166" s="104" t="s">
        <v>762</v>
      </c>
      <c r="D166" s="50" t="s">
        <v>110</v>
      </c>
      <c r="E166" s="27">
        <v>32.64</v>
      </c>
      <c r="F166" s="28">
        <v>0</v>
      </c>
      <c r="G166" s="28"/>
      <c r="H166" s="269">
        <f t="shared" si="45"/>
        <v>0</v>
      </c>
      <c r="I166" s="93">
        <f t="shared" si="46"/>
        <v>0</v>
      </c>
      <c r="J166" s="49">
        <f t="shared" si="47"/>
        <v>500</v>
      </c>
      <c r="K166" s="263">
        <f t="shared" si="48"/>
        <v>500</v>
      </c>
      <c r="L166" s="147">
        <f t="shared" si="43"/>
        <v>0</v>
      </c>
      <c r="M166" s="136">
        <f t="shared" si="44"/>
        <v>0</v>
      </c>
      <c r="N166" s="188"/>
      <c r="O166" s="142">
        <f t="shared" si="49"/>
        <v>0</v>
      </c>
      <c r="P166" s="49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155"/>
      <c r="BS166" s="5"/>
      <c r="BT166" s="5"/>
      <c r="BU166" s="5"/>
      <c r="BV166" s="5"/>
      <c r="BW166" s="5"/>
      <c r="BX166" s="155"/>
      <c r="BY166" s="5"/>
      <c r="BZ166" s="5"/>
      <c r="CA166" s="155"/>
      <c r="CB166" s="5"/>
      <c r="CC166" s="5"/>
      <c r="CD166" s="15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155"/>
      <c r="CQ166" s="5"/>
      <c r="CR166" s="5"/>
      <c r="CS166" s="5"/>
      <c r="CT166" s="5"/>
      <c r="CU166" s="5"/>
      <c r="CV166" s="15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155"/>
      <c r="DI166" s="5"/>
      <c r="DJ166" s="5"/>
      <c r="DK166" s="155"/>
      <c r="DL166" s="5"/>
      <c r="DM166" s="5"/>
      <c r="DN166" s="15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155"/>
      <c r="DZ166" s="5"/>
      <c r="EA166" s="5"/>
      <c r="EB166" s="5"/>
      <c r="EC166" s="155"/>
      <c r="ED166" s="5"/>
      <c r="EE166" s="5"/>
      <c r="EF166" s="160">
        <v>500</v>
      </c>
      <c r="EG166" s="5"/>
      <c r="EH166" s="5"/>
      <c r="EI166" s="5"/>
      <c r="EJ166" s="5"/>
      <c r="EK166" s="5"/>
      <c r="EL166" s="150"/>
      <c r="EM166" s="5"/>
      <c r="EN166" s="5"/>
      <c r="EO166" s="5"/>
      <c r="EP166" s="5"/>
      <c r="EQ166" s="5"/>
      <c r="ER166" s="155"/>
      <c r="ES166" s="5"/>
      <c r="ET166" s="5"/>
      <c r="EU166" s="5"/>
      <c r="EV166" s="5"/>
      <c r="EW166" s="5"/>
      <c r="EX166" s="5"/>
      <c r="EY166" s="5"/>
      <c r="EZ166" s="5"/>
      <c r="FA166" s="155"/>
      <c r="FB166" s="5"/>
      <c r="FC166" s="5"/>
      <c r="FD166" s="155"/>
      <c r="FE166" s="5"/>
      <c r="FF166" s="5"/>
      <c r="FG166" s="155"/>
      <c r="FH166" s="5"/>
      <c r="FI166" s="5"/>
      <c r="FJ166" s="155"/>
      <c r="FK166" s="5"/>
      <c r="FL166" s="5"/>
      <c r="FM166" s="155"/>
      <c r="FN166" s="5"/>
      <c r="FO166" s="5"/>
      <c r="FP166" s="15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249" t="s">
        <v>2008</v>
      </c>
    </row>
    <row r="167" spans="1:183" ht="21" customHeight="1">
      <c r="A167" s="173" t="s">
        <v>1716</v>
      </c>
      <c r="B167" s="210" t="s">
        <v>763</v>
      </c>
      <c r="C167" s="104" t="s">
        <v>764</v>
      </c>
      <c r="D167" s="50" t="s">
        <v>110</v>
      </c>
      <c r="E167" s="27">
        <v>6.42</v>
      </c>
      <c r="F167" s="28">
        <v>12000</v>
      </c>
      <c r="G167" s="28"/>
      <c r="H167" s="269">
        <f t="shared" si="45"/>
        <v>12000</v>
      </c>
      <c r="I167" s="93">
        <f t="shared" si="46"/>
        <v>0</v>
      </c>
      <c r="J167" s="49">
        <f t="shared" si="47"/>
        <v>22815</v>
      </c>
      <c r="K167" s="263">
        <f t="shared" si="48"/>
        <v>22815</v>
      </c>
      <c r="L167" s="147">
        <f t="shared" si="43"/>
        <v>20100</v>
      </c>
      <c r="M167" s="136">
        <f t="shared" si="44"/>
        <v>26130</v>
      </c>
      <c r="N167" s="188"/>
      <c r="O167" s="142">
        <f t="shared" si="49"/>
        <v>0</v>
      </c>
      <c r="P167" s="49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155"/>
      <c r="BS167" s="5"/>
      <c r="BT167" s="5"/>
      <c r="BU167" s="5"/>
      <c r="BV167" s="5"/>
      <c r="BW167" s="5"/>
      <c r="BX167" s="155"/>
      <c r="BY167" s="5"/>
      <c r="BZ167" s="5"/>
      <c r="CA167" s="155"/>
      <c r="CB167" s="5"/>
      <c r="CC167" s="5"/>
      <c r="CD167" s="15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155"/>
      <c r="CQ167" s="5"/>
      <c r="CR167" s="5"/>
      <c r="CS167" s="5"/>
      <c r="CT167" s="5"/>
      <c r="CU167" s="5"/>
      <c r="CV167" s="15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155"/>
      <c r="DI167" s="5"/>
      <c r="DJ167" s="5"/>
      <c r="DK167" s="155"/>
      <c r="DL167" s="5"/>
      <c r="DM167" s="5"/>
      <c r="DN167" s="15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155"/>
      <c r="DZ167" s="5"/>
      <c r="EA167" s="5"/>
      <c r="EB167" s="5"/>
      <c r="EC167" s="155"/>
      <c r="ED167" s="5"/>
      <c r="EE167" s="5"/>
      <c r="EF167" s="160"/>
      <c r="EG167" s="5"/>
      <c r="EH167" s="5"/>
      <c r="EI167" s="5"/>
      <c r="EJ167" s="5"/>
      <c r="EK167" s="5"/>
      <c r="EL167" s="150"/>
      <c r="EM167" s="5"/>
      <c r="EN167" s="5"/>
      <c r="EO167" s="5"/>
      <c r="EP167" s="5"/>
      <c r="EQ167" s="5"/>
      <c r="ER167" s="155"/>
      <c r="ES167" s="5"/>
      <c r="ET167" s="5"/>
      <c r="EU167" s="5"/>
      <c r="EV167" s="5"/>
      <c r="EW167" s="5"/>
      <c r="EX167" s="5"/>
      <c r="EY167" s="5"/>
      <c r="EZ167" s="5"/>
      <c r="FA167" s="155"/>
      <c r="FB167" s="5"/>
      <c r="FC167" s="5"/>
      <c r="FD167" s="155">
        <v>22815</v>
      </c>
      <c r="FE167" s="5">
        <v>20100</v>
      </c>
      <c r="FF167" s="5"/>
      <c r="FG167" s="155"/>
      <c r="FH167" s="5"/>
      <c r="FI167" s="5"/>
      <c r="FJ167" s="155"/>
      <c r="FK167" s="5"/>
      <c r="FL167" s="5"/>
      <c r="FM167" s="155"/>
      <c r="FN167" s="5"/>
      <c r="FO167" s="5"/>
      <c r="FP167" s="15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249"/>
    </row>
    <row r="168" spans="1:183" ht="21" customHeight="1">
      <c r="A168" s="173" t="s">
        <v>1717</v>
      </c>
      <c r="B168" s="210" t="s">
        <v>765</v>
      </c>
      <c r="C168" s="104" t="s">
        <v>766</v>
      </c>
      <c r="D168" s="50" t="s">
        <v>110</v>
      </c>
      <c r="E168" s="27">
        <v>40.66</v>
      </c>
      <c r="F168" s="28">
        <v>3620</v>
      </c>
      <c r="G168" s="28"/>
      <c r="H168" s="269">
        <f t="shared" si="45"/>
        <v>3620</v>
      </c>
      <c r="I168" s="93">
        <f t="shared" si="46"/>
        <v>0</v>
      </c>
      <c r="J168" s="49">
        <f t="shared" si="47"/>
        <v>600</v>
      </c>
      <c r="K168" s="263">
        <f t="shared" si="48"/>
        <v>600</v>
      </c>
      <c r="L168" s="147">
        <f t="shared" si="43"/>
        <v>2010</v>
      </c>
      <c r="M168" s="136">
        <f t="shared" si="44"/>
        <v>2613</v>
      </c>
      <c r="N168" s="188"/>
      <c r="O168" s="142">
        <f t="shared" si="49"/>
        <v>0</v>
      </c>
      <c r="P168" s="49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155"/>
      <c r="BS168" s="5"/>
      <c r="BT168" s="5"/>
      <c r="BU168" s="5"/>
      <c r="BV168" s="5"/>
      <c r="BW168" s="5"/>
      <c r="BX168" s="155"/>
      <c r="BY168" s="5"/>
      <c r="BZ168" s="5"/>
      <c r="CA168" s="155"/>
      <c r="CB168" s="5"/>
      <c r="CC168" s="5"/>
      <c r="CD168" s="15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155"/>
      <c r="CQ168" s="5"/>
      <c r="CR168" s="5"/>
      <c r="CS168" s="5"/>
      <c r="CT168" s="5"/>
      <c r="CU168" s="5"/>
      <c r="CV168" s="15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155"/>
      <c r="DI168" s="5"/>
      <c r="DJ168" s="5"/>
      <c r="DK168" s="155"/>
      <c r="DL168" s="5"/>
      <c r="DM168" s="5"/>
      <c r="DN168" s="15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155"/>
      <c r="DZ168" s="5"/>
      <c r="EA168" s="5"/>
      <c r="EB168" s="5"/>
      <c r="EC168" s="155"/>
      <c r="ED168" s="5"/>
      <c r="EE168" s="5"/>
      <c r="EF168" s="160"/>
      <c r="EG168" s="5"/>
      <c r="EH168" s="5"/>
      <c r="EI168" s="5"/>
      <c r="EJ168" s="5"/>
      <c r="EK168" s="5"/>
      <c r="EL168" s="150"/>
      <c r="EM168" s="5"/>
      <c r="EN168" s="5"/>
      <c r="EO168" s="5"/>
      <c r="EP168" s="5"/>
      <c r="EQ168" s="5"/>
      <c r="ER168" s="155"/>
      <c r="ES168" s="5"/>
      <c r="ET168" s="5"/>
      <c r="EU168" s="5"/>
      <c r="EV168" s="5"/>
      <c r="EW168" s="5"/>
      <c r="EX168" s="5"/>
      <c r="EY168" s="5"/>
      <c r="EZ168" s="5"/>
      <c r="FA168" s="155"/>
      <c r="FB168" s="5"/>
      <c r="FC168" s="5"/>
      <c r="FD168" s="155">
        <v>600</v>
      </c>
      <c r="FE168" s="5">
        <v>2010</v>
      </c>
      <c r="FF168" s="5"/>
      <c r="FG168" s="155"/>
      <c r="FH168" s="5"/>
      <c r="FI168" s="5"/>
      <c r="FJ168" s="155"/>
      <c r="FK168" s="5"/>
      <c r="FL168" s="5"/>
      <c r="FM168" s="155"/>
      <c r="FN168" s="5"/>
      <c r="FO168" s="5"/>
      <c r="FP168" s="15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249"/>
    </row>
    <row r="169" spans="1:183" ht="21" customHeight="1">
      <c r="A169" s="173" t="s">
        <v>1718</v>
      </c>
      <c r="B169" s="210" t="s">
        <v>767</v>
      </c>
      <c r="C169" s="104" t="s">
        <v>768</v>
      </c>
      <c r="D169" s="50" t="s">
        <v>110</v>
      </c>
      <c r="E169" s="27">
        <v>25.3055</v>
      </c>
      <c r="F169" s="28">
        <v>600</v>
      </c>
      <c r="G169" s="28"/>
      <c r="H169" s="269">
        <f t="shared" si="45"/>
        <v>600</v>
      </c>
      <c r="I169" s="93">
        <f t="shared" si="46"/>
        <v>0</v>
      </c>
      <c r="J169" s="49">
        <f t="shared" si="47"/>
        <v>0</v>
      </c>
      <c r="K169" s="263">
        <f t="shared" si="48"/>
        <v>0</v>
      </c>
      <c r="L169" s="147">
        <f t="shared" si="43"/>
        <v>0</v>
      </c>
      <c r="M169" s="136">
        <f t="shared" si="44"/>
        <v>0</v>
      </c>
      <c r="N169" s="188"/>
      <c r="O169" s="142">
        <f t="shared" si="49"/>
        <v>0</v>
      </c>
      <c r="P169" s="49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155"/>
      <c r="BS169" s="5"/>
      <c r="BT169" s="5"/>
      <c r="BU169" s="5"/>
      <c r="BV169" s="5"/>
      <c r="BW169" s="5"/>
      <c r="BX169" s="155"/>
      <c r="BY169" s="5"/>
      <c r="BZ169" s="5"/>
      <c r="CA169" s="155"/>
      <c r="CB169" s="5"/>
      <c r="CC169" s="5"/>
      <c r="CD169" s="15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155"/>
      <c r="CQ169" s="5"/>
      <c r="CR169" s="5"/>
      <c r="CS169" s="5"/>
      <c r="CT169" s="5"/>
      <c r="CU169" s="5"/>
      <c r="CV169" s="15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155"/>
      <c r="DI169" s="5"/>
      <c r="DJ169" s="5"/>
      <c r="DK169" s="155"/>
      <c r="DL169" s="5"/>
      <c r="DM169" s="5"/>
      <c r="DN169" s="15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155"/>
      <c r="DZ169" s="5"/>
      <c r="EA169" s="5"/>
      <c r="EB169" s="5"/>
      <c r="EC169" s="155"/>
      <c r="ED169" s="5"/>
      <c r="EE169" s="5"/>
      <c r="EF169" s="160"/>
      <c r="EG169" s="5"/>
      <c r="EH169" s="5"/>
      <c r="EI169" s="5"/>
      <c r="EJ169" s="5"/>
      <c r="EK169" s="5"/>
      <c r="EL169" s="150"/>
      <c r="EM169" s="5"/>
      <c r="EN169" s="5"/>
      <c r="EO169" s="5"/>
      <c r="EP169" s="5"/>
      <c r="EQ169" s="5"/>
      <c r="ER169" s="155"/>
      <c r="ES169" s="5"/>
      <c r="ET169" s="5"/>
      <c r="EU169" s="5"/>
      <c r="EV169" s="5"/>
      <c r="EW169" s="5"/>
      <c r="EX169" s="5"/>
      <c r="EY169" s="5"/>
      <c r="EZ169" s="5"/>
      <c r="FA169" s="155"/>
      <c r="FB169" s="5"/>
      <c r="FC169" s="5"/>
      <c r="FD169" s="155"/>
      <c r="FE169" s="5"/>
      <c r="FF169" s="5"/>
      <c r="FG169" s="155"/>
      <c r="FH169" s="5"/>
      <c r="FI169" s="5"/>
      <c r="FJ169" s="155"/>
      <c r="FK169" s="5"/>
      <c r="FL169" s="5"/>
      <c r="FM169" s="155"/>
      <c r="FN169" s="5"/>
      <c r="FO169" s="5"/>
      <c r="FP169" s="15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249"/>
    </row>
    <row r="170" spans="1:183" ht="21" customHeight="1">
      <c r="A170" s="173" t="s">
        <v>1719</v>
      </c>
      <c r="B170" s="94" t="s">
        <v>769</v>
      </c>
      <c r="C170" s="107" t="s">
        <v>770</v>
      </c>
      <c r="D170" s="50" t="s">
        <v>110</v>
      </c>
      <c r="E170" s="27">
        <v>38.52</v>
      </c>
      <c r="F170" s="28">
        <v>1400</v>
      </c>
      <c r="G170" s="28"/>
      <c r="H170" s="269">
        <f t="shared" si="45"/>
        <v>1400</v>
      </c>
      <c r="I170" s="93">
        <f t="shared" si="46"/>
        <v>0</v>
      </c>
      <c r="J170" s="49">
        <f t="shared" si="47"/>
        <v>0</v>
      </c>
      <c r="K170" s="263">
        <f t="shared" si="48"/>
        <v>0</v>
      </c>
      <c r="L170" s="147">
        <f t="shared" si="43"/>
        <v>0</v>
      </c>
      <c r="M170" s="136">
        <f t="shared" si="44"/>
        <v>0</v>
      </c>
      <c r="N170" s="188"/>
      <c r="O170" s="142">
        <f t="shared" si="49"/>
        <v>0</v>
      </c>
      <c r="P170" s="49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155"/>
      <c r="BS170" s="5"/>
      <c r="BT170" s="5"/>
      <c r="BU170" s="5"/>
      <c r="BV170" s="5"/>
      <c r="BW170" s="5"/>
      <c r="BX170" s="155"/>
      <c r="BY170" s="5"/>
      <c r="BZ170" s="5"/>
      <c r="CA170" s="155"/>
      <c r="CB170" s="5"/>
      <c r="CC170" s="5"/>
      <c r="CD170" s="15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155"/>
      <c r="CQ170" s="5"/>
      <c r="CR170" s="5"/>
      <c r="CS170" s="5"/>
      <c r="CT170" s="5"/>
      <c r="CU170" s="5"/>
      <c r="CV170" s="15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155"/>
      <c r="DI170" s="5"/>
      <c r="DJ170" s="5"/>
      <c r="DK170" s="155"/>
      <c r="DL170" s="5"/>
      <c r="DM170" s="5"/>
      <c r="DN170" s="15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155"/>
      <c r="DZ170" s="5"/>
      <c r="EA170" s="5"/>
      <c r="EB170" s="5"/>
      <c r="EC170" s="155"/>
      <c r="ED170" s="5"/>
      <c r="EE170" s="5"/>
      <c r="EF170" s="160"/>
      <c r="EG170" s="5"/>
      <c r="EH170" s="5"/>
      <c r="EI170" s="5"/>
      <c r="EJ170" s="5"/>
      <c r="EK170" s="5"/>
      <c r="EL170" s="150"/>
      <c r="EM170" s="5"/>
      <c r="EN170" s="5"/>
      <c r="EO170" s="5"/>
      <c r="EP170" s="5"/>
      <c r="EQ170" s="5"/>
      <c r="ER170" s="155"/>
      <c r="ES170" s="5"/>
      <c r="ET170" s="5"/>
      <c r="EU170" s="5"/>
      <c r="EV170" s="5"/>
      <c r="EW170" s="5"/>
      <c r="EX170" s="5"/>
      <c r="EY170" s="5"/>
      <c r="EZ170" s="5"/>
      <c r="FA170" s="155"/>
      <c r="FB170" s="5"/>
      <c r="FC170" s="5"/>
      <c r="FD170" s="155"/>
      <c r="FE170" s="5"/>
      <c r="FF170" s="5"/>
      <c r="FG170" s="155"/>
      <c r="FH170" s="5"/>
      <c r="FI170" s="5"/>
      <c r="FJ170" s="155"/>
      <c r="FK170" s="5"/>
      <c r="FL170" s="5"/>
      <c r="FM170" s="155"/>
      <c r="FN170" s="5"/>
      <c r="FO170" s="5"/>
      <c r="FP170" s="15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249"/>
    </row>
    <row r="171" spans="1:183" ht="21" customHeight="1">
      <c r="A171" s="173" t="s">
        <v>1720</v>
      </c>
      <c r="B171" s="210" t="s">
        <v>771</v>
      </c>
      <c r="C171" s="95" t="s">
        <v>772</v>
      </c>
      <c r="D171" s="50" t="s">
        <v>110</v>
      </c>
      <c r="E171" s="27">
        <v>8.6135</v>
      </c>
      <c r="F171" s="28">
        <v>3500</v>
      </c>
      <c r="G171" s="28"/>
      <c r="H171" s="269">
        <f t="shared" si="45"/>
        <v>3500</v>
      </c>
      <c r="I171" s="93">
        <f t="shared" si="46"/>
        <v>0</v>
      </c>
      <c r="J171" s="49">
        <f t="shared" si="47"/>
        <v>409</v>
      </c>
      <c r="K171" s="263">
        <f t="shared" si="48"/>
        <v>409</v>
      </c>
      <c r="L171" s="147">
        <f t="shared" si="43"/>
        <v>5000</v>
      </c>
      <c r="M171" s="136">
        <f t="shared" si="44"/>
        <v>6500</v>
      </c>
      <c r="N171" s="188">
        <f>L171-K171-H171</f>
        <v>1091</v>
      </c>
      <c r="O171" s="142">
        <f t="shared" si="49"/>
        <v>9397.3285</v>
      </c>
      <c r="P171" s="49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155"/>
      <c r="BS171" s="5"/>
      <c r="BT171" s="5"/>
      <c r="BU171" s="5"/>
      <c r="BV171" s="5"/>
      <c r="BW171" s="5"/>
      <c r="BX171" s="155"/>
      <c r="BY171" s="5"/>
      <c r="BZ171" s="5"/>
      <c r="CA171" s="155"/>
      <c r="CB171" s="5"/>
      <c r="CC171" s="5"/>
      <c r="CD171" s="15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155"/>
      <c r="CQ171" s="5"/>
      <c r="CR171" s="5"/>
      <c r="CS171" s="5"/>
      <c r="CT171" s="5"/>
      <c r="CU171" s="5"/>
      <c r="CV171" s="15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155"/>
      <c r="DI171" s="5"/>
      <c r="DJ171" s="5"/>
      <c r="DK171" s="155"/>
      <c r="DL171" s="5"/>
      <c r="DM171" s="5"/>
      <c r="DN171" s="15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155"/>
      <c r="DZ171" s="5"/>
      <c r="EA171" s="5"/>
      <c r="EB171" s="5"/>
      <c r="EC171" s="155"/>
      <c r="ED171" s="5"/>
      <c r="EE171" s="5"/>
      <c r="EF171" s="160"/>
      <c r="EG171" s="5"/>
      <c r="EH171" s="5"/>
      <c r="EI171" s="5"/>
      <c r="EJ171" s="5"/>
      <c r="EK171" s="5"/>
      <c r="EL171" s="150"/>
      <c r="EM171" s="5"/>
      <c r="EN171" s="5"/>
      <c r="EO171" s="5"/>
      <c r="EP171" s="5"/>
      <c r="EQ171" s="5"/>
      <c r="ER171" s="155"/>
      <c r="ES171" s="5"/>
      <c r="ET171" s="5"/>
      <c r="EU171" s="5"/>
      <c r="EV171" s="5"/>
      <c r="EW171" s="5"/>
      <c r="EX171" s="5"/>
      <c r="EY171" s="5"/>
      <c r="EZ171" s="5"/>
      <c r="FA171" s="155">
        <v>409</v>
      </c>
      <c r="FB171" s="5">
        <v>5000</v>
      </c>
      <c r="FC171" s="5"/>
      <c r="FD171" s="155"/>
      <c r="FE171" s="5"/>
      <c r="FF171" s="5"/>
      <c r="FG171" s="155"/>
      <c r="FH171" s="5"/>
      <c r="FI171" s="5"/>
      <c r="FJ171" s="155"/>
      <c r="FK171" s="5"/>
      <c r="FL171" s="5"/>
      <c r="FM171" s="155"/>
      <c r="FN171" s="5"/>
      <c r="FO171" s="5"/>
      <c r="FP171" s="15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249"/>
    </row>
    <row r="172" spans="1:183" ht="21" customHeight="1">
      <c r="A172" s="173" t="s">
        <v>1721</v>
      </c>
      <c r="B172" s="210" t="s">
        <v>773</v>
      </c>
      <c r="C172" s="95" t="s">
        <v>774</v>
      </c>
      <c r="D172" s="50" t="s">
        <v>110</v>
      </c>
      <c r="E172" s="27">
        <v>45.903</v>
      </c>
      <c r="F172" s="28">
        <v>800</v>
      </c>
      <c r="G172" s="28"/>
      <c r="H172" s="269">
        <f t="shared" si="45"/>
        <v>800</v>
      </c>
      <c r="I172" s="93">
        <f t="shared" si="46"/>
        <v>0</v>
      </c>
      <c r="J172" s="49">
        <f t="shared" si="47"/>
        <v>38</v>
      </c>
      <c r="K172" s="263">
        <f t="shared" si="48"/>
        <v>38</v>
      </c>
      <c r="L172" s="147">
        <f t="shared" si="43"/>
        <v>500</v>
      </c>
      <c r="M172" s="136">
        <f t="shared" si="44"/>
        <v>650</v>
      </c>
      <c r="N172" s="188"/>
      <c r="O172" s="142">
        <f t="shared" si="49"/>
        <v>0</v>
      </c>
      <c r="P172" s="49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155"/>
      <c r="BS172" s="5"/>
      <c r="BT172" s="5"/>
      <c r="BU172" s="5"/>
      <c r="BV172" s="5"/>
      <c r="BW172" s="5"/>
      <c r="BX172" s="155"/>
      <c r="BY172" s="5"/>
      <c r="BZ172" s="5"/>
      <c r="CA172" s="155"/>
      <c r="CB172" s="5"/>
      <c r="CC172" s="5"/>
      <c r="CD172" s="15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155"/>
      <c r="CQ172" s="5"/>
      <c r="CR172" s="5"/>
      <c r="CS172" s="5"/>
      <c r="CT172" s="5"/>
      <c r="CU172" s="5"/>
      <c r="CV172" s="15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155"/>
      <c r="DI172" s="5"/>
      <c r="DJ172" s="5"/>
      <c r="DK172" s="155"/>
      <c r="DL172" s="5"/>
      <c r="DM172" s="5"/>
      <c r="DN172" s="15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155"/>
      <c r="DZ172" s="5"/>
      <c r="EA172" s="5"/>
      <c r="EB172" s="5"/>
      <c r="EC172" s="155"/>
      <c r="ED172" s="5"/>
      <c r="EE172" s="5"/>
      <c r="EF172" s="160"/>
      <c r="EG172" s="5"/>
      <c r="EH172" s="5"/>
      <c r="EI172" s="5"/>
      <c r="EJ172" s="5"/>
      <c r="EK172" s="5"/>
      <c r="EL172" s="150"/>
      <c r="EM172" s="5"/>
      <c r="EN172" s="5"/>
      <c r="EO172" s="5"/>
      <c r="EP172" s="5"/>
      <c r="EQ172" s="5"/>
      <c r="ER172" s="155"/>
      <c r="ES172" s="5"/>
      <c r="ET172" s="5"/>
      <c r="EU172" s="5"/>
      <c r="EV172" s="5"/>
      <c r="EW172" s="5"/>
      <c r="EX172" s="5"/>
      <c r="EY172" s="5"/>
      <c r="EZ172" s="5"/>
      <c r="FA172" s="155">
        <v>38</v>
      </c>
      <c r="FB172" s="5">
        <v>500</v>
      </c>
      <c r="FC172" s="5"/>
      <c r="FD172" s="155"/>
      <c r="FE172" s="5"/>
      <c r="FF172" s="5"/>
      <c r="FG172" s="155"/>
      <c r="FH172" s="5"/>
      <c r="FI172" s="5"/>
      <c r="FJ172" s="155"/>
      <c r="FK172" s="5"/>
      <c r="FL172" s="5"/>
      <c r="FM172" s="155"/>
      <c r="FN172" s="5"/>
      <c r="FO172" s="5"/>
      <c r="FP172" s="15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249"/>
    </row>
    <row r="173" spans="1:183" ht="21" customHeight="1">
      <c r="A173" s="173" t="s">
        <v>1722</v>
      </c>
      <c r="B173" s="210" t="s">
        <v>775</v>
      </c>
      <c r="C173" s="95" t="s">
        <v>776</v>
      </c>
      <c r="D173" s="50" t="s">
        <v>110</v>
      </c>
      <c r="E173" s="27">
        <v>11.56</v>
      </c>
      <c r="F173" s="28">
        <v>400</v>
      </c>
      <c r="G173" s="28"/>
      <c r="H173" s="269">
        <f t="shared" si="45"/>
        <v>400</v>
      </c>
      <c r="I173" s="93">
        <f t="shared" si="46"/>
        <v>0</v>
      </c>
      <c r="J173" s="49">
        <f t="shared" si="47"/>
        <v>0</v>
      </c>
      <c r="K173" s="263">
        <f t="shared" si="48"/>
        <v>0</v>
      </c>
      <c r="L173" s="147">
        <f t="shared" si="43"/>
        <v>0</v>
      </c>
      <c r="M173" s="136">
        <f t="shared" si="44"/>
        <v>0</v>
      </c>
      <c r="N173" s="188"/>
      <c r="O173" s="142">
        <f t="shared" si="49"/>
        <v>0</v>
      </c>
      <c r="P173" s="49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155"/>
      <c r="BS173" s="5"/>
      <c r="BT173" s="5"/>
      <c r="BU173" s="5"/>
      <c r="BV173" s="5"/>
      <c r="BW173" s="5"/>
      <c r="BX173" s="155"/>
      <c r="BY173" s="5"/>
      <c r="BZ173" s="5"/>
      <c r="CA173" s="155"/>
      <c r="CB173" s="5"/>
      <c r="CC173" s="5"/>
      <c r="CD173" s="15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155"/>
      <c r="CQ173" s="5"/>
      <c r="CR173" s="5"/>
      <c r="CS173" s="5"/>
      <c r="CT173" s="5"/>
      <c r="CU173" s="5"/>
      <c r="CV173" s="15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155"/>
      <c r="DI173" s="5"/>
      <c r="DJ173" s="5"/>
      <c r="DK173" s="155"/>
      <c r="DL173" s="5"/>
      <c r="DM173" s="5"/>
      <c r="DN173" s="15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155"/>
      <c r="DZ173" s="5"/>
      <c r="EA173" s="5"/>
      <c r="EB173" s="5"/>
      <c r="EC173" s="155"/>
      <c r="ED173" s="5"/>
      <c r="EE173" s="5"/>
      <c r="EF173" s="160"/>
      <c r="EG173" s="5"/>
      <c r="EH173" s="5"/>
      <c r="EI173" s="5"/>
      <c r="EJ173" s="5"/>
      <c r="EK173" s="5"/>
      <c r="EL173" s="150"/>
      <c r="EM173" s="5"/>
      <c r="EN173" s="5"/>
      <c r="EO173" s="5"/>
      <c r="EP173" s="5"/>
      <c r="EQ173" s="5"/>
      <c r="ER173" s="155"/>
      <c r="ES173" s="5"/>
      <c r="ET173" s="5"/>
      <c r="EU173" s="5"/>
      <c r="EV173" s="5"/>
      <c r="EW173" s="5"/>
      <c r="EX173" s="5"/>
      <c r="EY173" s="5"/>
      <c r="EZ173" s="5"/>
      <c r="FA173" s="155"/>
      <c r="FB173" s="5"/>
      <c r="FC173" s="5"/>
      <c r="FD173" s="155"/>
      <c r="FE173" s="5"/>
      <c r="FF173" s="5"/>
      <c r="FG173" s="155"/>
      <c r="FH173" s="5"/>
      <c r="FI173" s="5"/>
      <c r="FJ173" s="155"/>
      <c r="FK173" s="5"/>
      <c r="FL173" s="5"/>
      <c r="FM173" s="155"/>
      <c r="FN173" s="5"/>
      <c r="FO173" s="5"/>
      <c r="FP173" s="15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249"/>
    </row>
    <row r="174" spans="1:183" ht="21" customHeight="1">
      <c r="A174" s="173" t="s">
        <v>1723</v>
      </c>
      <c r="B174" s="210" t="s">
        <v>777</v>
      </c>
      <c r="C174" s="95" t="s">
        <v>778</v>
      </c>
      <c r="D174" s="50" t="s">
        <v>75</v>
      </c>
      <c r="E174" s="27">
        <v>5.35</v>
      </c>
      <c r="F174" s="28">
        <v>1600</v>
      </c>
      <c r="G174" s="28"/>
      <c r="H174" s="269">
        <f t="shared" si="45"/>
        <v>1600</v>
      </c>
      <c r="I174" s="93">
        <f t="shared" si="46"/>
        <v>0</v>
      </c>
      <c r="J174" s="49">
        <f t="shared" si="47"/>
        <v>8</v>
      </c>
      <c r="K174" s="263">
        <f t="shared" si="48"/>
        <v>8</v>
      </c>
      <c r="L174" s="147">
        <f t="shared" si="43"/>
        <v>271</v>
      </c>
      <c r="M174" s="136">
        <f>+L174*1.3</f>
        <v>352.3</v>
      </c>
      <c r="N174" s="188"/>
      <c r="O174" s="142">
        <f t="shared" si="49"/>
        <v>0</v>
      </c>
      <c r="P174" s="49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155"/>
      <c r="BS174" s="5"/>
      <c r="BT174" s="5"/>
      <c r="BU174" s="5"/>
      <c r="BV174" s="5"/>
      <c r="BW174" s="5"/>
      <c r="BX174" s="155"/>
      <c r="BY174" s="5"/>
      <c r="BZ174" s="5"/>
      <c r="CA174" s="155"/>
      <c r="CB174" s="5"/>
      <c r="CC174" s="5"/>
      <c r="CD174" s="15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155"/>
      <c r="CQ174" s="5"/>
      <c r="CR174" s="5"/>
      <c r="CS174" s="5"/>
      <c r="CT174" s="5"/>
      <c r="CU174" s="5"/>
      <c r="CV174" s="15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155"/>
      <c r="DI174" s="5"/>
      <c r="DJ174" s="5"/>
      <c r="DK174" s="155"/>
      <c r="DL174" s="5"/>
      <c r="DM174" s="5"/>
      <c r="DN174" s="15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155"/>
      <c r="DZ174" s="5"/>
      <c r="EA174" s="5"/>
      <c r="EB174" s="5"/>
      <c r="EC174" s="155"/>
      <c r="ED174" s="5"/>
      <c r="EE174" s="5"/>
      <c r="EF174" s="160"/>
      <c r="EG174" s="5"/>
      <c r="EH174" s="5"/>
      <c r="EI174" s="5"/>
      <c r="EJ174" s="5"/>
      <c r="EK174" s="5"/>
      <c r="EL174" s="150"/>
      <c r="EM174" s="5"/>
      <c r="EN174" s="5"/>
      <c r="EO174" s="5"/>
      <c r="EP174" s="5"/>
      <c r="EQ174" s="5"/>
      <c r="ER174" s="155"/>
      <c r="ES174" s="5"/>
      <c r="ET174" s="5"/>
      <c r="EU174" s="5"/>
      <c r="EV174" s="5"/>
      <c r="EW174" s="5"/>
      <c r="EX174" s="5"/>
      <c r="EY174" s="5"/>
      <c r="EZ174" s="5"/>
      <c r="FA174" s="155"/>
      <c r="FB174" s="5"/>
      <c r="FC174" s="5"/>
      <c r="FD174" s="155"/>
      <c r="FE174" s="5"/>
      <c r="FF174" s="5"/>
      <c r="FG174" s="155">
        <v>8</v>
      </c>
      <c r="FH174" s="5">
        <v>271</v>
      </c>
      <c r="FI174" s="5"/>
      <c r="FJ174" s="155"/>
      <c r="FK174" s="5"/>
      <c r="FL174" s="5"/>
      <c r="FM174" s="155"/>
      <c r="FN174" s="5"/>
      <c r="FO174" s="5"/>
      <c r="FP174" s="15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249"/>
    </row>
    <row r="175" spans="1:183" ht="21" customHeight="1">
      <c r="A175" s="173" t="s">
        <v>1724</v>
      </c>
      <c r="B175" s="210" t="s">
        <v>779</v>
      </c>
      <c r="C175" s="95" t="s">
        <v>780</v>
      </c>
      <c r="D175" s="50" t="s">
        <v>110</v>
      </c>
      <c r="E175" s="27">
        <v>13.69</v>
      </c>
      <c r="F175" s="28">
        <v>2820</v>
      </c>
      <c r="G175" s="28"/>
      <c r="H175" s="269">
        <f t="shared" si="45"/>
        <v>2820</v>
      </c>
      <c r="I175" s="93">
        <f t="shared" si="46"/>
        <v>0</v>
      </c>
      <c r="J175" s="49">
        <f t="shared" si="47"/>
        <v>0</v>
      </c>
      <c r="K175" s="263">
        <f t="shared" si="48"/>
        <v>0</v>
      </c>
      <c r="L175" s="147"/>
      <c r="M175" s="136">
        <f>+L175*1.3</f>
        <v>0</v>
      </c>
      <c r="N175" s="188"/>
      <c r="O175" s="142">
        <f t="shared" si="49"/>
        <v>0</v>
      </c>
      <c r="P175" s="49"/>
      <c r="Q175" s="5">
        <v>1500</v>
      </c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155"/>
      <c r="BS175" s="5"/>
      <c r="BT175" s="5"/>
      <c r="BU175" s="5"/>
      <c r="BV175" s="5"/>
      <c r="BW175" s="5"/>
      <c r="BX175" s="155"/>
      <c r="BY175" s="5"/>
      <c r="BZ175" s="5"/>
      <c r="CA175" s="155"/>
      <c r="CB175" s="5"/>
      <c r="CC175" s="5"/>
      <c r="CD175" s="15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155"/>
      <c r="CQ175" s="5"/>
      <c r="CR175" s="5"/>
      <c r="CS175" s="5"/>
      <c r="CT175" s="5"/>
      <c r="CU175" s="5"/>
      <c r="CV175" s="15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155"/>
      <c r="DI175" s="5"/>
      <c r="DJ175" s="5"/>
      <c r="DK175" s="155"/>
      <c r="DL175" s="5"/>
      <c r="DM175" s="5"/>
      <c r="DN175" s="15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155"/>
      <c r="DZ175" s="5"/>
      <c r="EA175" s="5"/>
      <c r="EB175" s="5"/>
      <c r="EC175" s="155"/>
      <c r="ED175" s="5"/>
      <c r="EE175" s="5"/>
      <c r="EF175" s="160"/>
      <c r="EG175" s="5"/>
      <c r="EH175" s="5"/>
      <c r="EI175" s="5"/>
      <c r="EJ175" s="5"/>
      <c r="EK175" s="5"/>
      <c r="EL175" s="150"/>
      <c r="EM175" s="5"/>
      <c r="EN175" s="5"/>
      <c r="EO175" s="5"/>
      <c r="EP175" s="5"/>
      <c r="EQ175" s="5"/>
      <c r="ER175" s="155"/>
      <c r="ES175" s="5"/>
      <c r="ET175" s="5"/>
      <c r="EU175" s="5"/>
      <c r="EV175" s="5"/>
      <c r="EW175" s="5"/>
      <c r="EX175" s="5"/>
      <c r="EY175" s="5"/>
      <c r="EZ175" s="5"/>
      <c r="FA175" s="155"/>
      <c r="FB175" s="5"/>
      <c r="FC175" s="5"/>
      <c r="FD175" s="155"/>
      <c r="FE175" s="5"/>
      <c r="FF175" s="5"/>
      <c r="FG175" s="155"/>
      <c r="FH175" s="5"/>
      <c r="FI175" s="5"/>
      <c r="FJ175" s="155"/>
      <c r="FK175" s="5">
        <v>60</v>
      </c>
      <c r="FL175" s="5"/>
      <c r="FM175" s="155"/>
      <c r="FN175" s="5"/>
      <c r="FO175" s="5"/>
      <c r="FP175" s="15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249"/>
    </row>
    <row r="176" spans="1:183" ht="21" customHeight="1">
      <c r="A176" s="173"/>
      <c r="B176" s="210" t="s">
        <v>1821</v>
      </c>
      <c r="C176" s="198" t="s">
        <v>1822</v>
      </c>
      <c r="D176" s="50"/>
      <c r="E176" s="27">
        <v>13.9</v>
      </c>
      <c r="F176" s="28">
        <v>21040</v>
      </c>
      <c r="G176" s="28"/>
      <c r="H176" s="269">
        <f t="shared" si="45"/>
        <v>21040</v>
      </c>
      <c r="I176" s="93">
        <f t="shared" si="46"/>
        <v>0</v>
      </c>
      <c r="J176" s="49">
        <f t="shared" si="47"/>
        <v>955</v>
      </c>
      <c r="K176" s="263">
        <f t="shared" si="48"/>
        <v>955</v>
      </c>
      <c r="L176" s="200">
        <f aca="true" t="shared" si="50" ref="L176:L211">T176+W176+Z176+AC176+AF176+AI176+AL176+AO176+AR176+AU176+AX176+BA176+BD176+BG176+BJ176+BM176+BP176+BS176+BY176+CB176+CE176+CH176+CK176+CQ176+CT176+CW176+CZ176+DC176+DI176+DL176+DO176+DR176+DU176+DX176+EA176+ED176+EG176+EJ176+EM176+EP176+ES176+EV176+EY176+FB176+FE176+FH176+FK176+FN176+FQ176+FT176+FW176+FZ176+Q176+BV176+CN176+DF176</f>
        <v>40500</v>
      </c>
      <c r="M176" s="136"/>
      <c r="N176" s="188">
        <f>L176-K176-H176</f>
        <v>18505</v>
      </c>
      <c r="O176" s="142">
        <f t="shared" si="49"/>
        <v>257219.5</v>
      </c>
      <c r="P176" s="49"/>
      <c r="Q176" s="5">
        <v>1500</v>
      </c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155"/>
      <c r="BS176" s="5"/>
      <c r="BT176" s="5"/>
      <c r="BU176" s="5"/>
      <c r="BV176" s="5"/>
      <c r="BW176" s="5"/>
      <c r="BX176" s="155"/>
      <c r="BY176" s="5"/>
      <c r="BZ176" s="5"/>
      <c r="CA176" s="155"/>
      <c r="CB176" s="5"/>
      <c r="CC176" s="5"/>
      <c r="CD176" s="155"/>
      <c r="CE176" s="5"/>
      <c r="CF176" s="5"/>
      <c r="CG176" s="5">
        <v>955</v>
      </c>
      <c r="CH176" s="5">
        <v>39000</v>
      </c>
      <c r="CI176" s="5"/>
      <c r="CJ176" s="5"/>
      <c r="CK176" s="5"/>
      <c r="CL176" s="5"/>
      <c r="CM176" s="5"/>
      <c r="CN176" s="5"/>
      <c r="CO176" s="5"/>
      <c r="CP176" s="155"/>
      <c r="CQ176" s="5"/>
      <c r="CR176" s="5"/>
      <c r="CS176" s="5"/>
      <c r="CT176" s="5"/>
      <c r="CU176" s="5"/>
      <c r="CV176" s="15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155"/>
      <c r="DI176" s="5"/>
      <c r="DJ176" s="5"/>
      <c r="DK176" s="155"/>
      <c r="DL176" s="5"/>
      <c r="DM176" s="5"/>
      <c r="DN176" s="15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155"/>
      <c r="DZ176" s="5"/>
      <c r="EA176" s="5"/>
      <c r="EB176" s="5"/>
      <c r="EC176" s="155"/>
      <c r="ED176" s="5"/>
      <c r="EE176" s="5"/>
      <c r="EF176" s="160"/>
      <c r="EG176" s="5"/>
      <c r="EH176" s="5"/>
      <c r="EI176" s="5"/>
      <c r="EJ176" s="5"/>
      <c r="EK176" s="5"/>
      <c r="EL176" s="150"/>
      <c r="EM176" s="5"/>
      <c r="EN176" s="5"/>
      <c r="EO176" s="5"/>
      <c r="EP176" s="5"/>
      <c r="EQ176" s="5"/>
      <c r="ER176" s="155"/>
      <c r="ES176" s="5"/>
      <c r="ET176" s="5"/>
      <c r="EU176" s="5"/>
      <c r="EV176" s="5"/>
      <c r="EW176" s="5"/>
      <c r="EX176" s="5"/>
      <c r="EY176" s="5"/>
      <c r="EZ176" s="5"/>
      <c r="FA176" s="155"/>
      <c r="FB176" s="5"/>
      <c r="FC176" s="5"/>
      <c r="FD176" s="155"/>
      <c r="FE176" s="5"/>
      <c r="FF176" s="5"/>
      <c r="FG176" s="155"/>
      <c r="FH176" s="5"/>
      <c r="FI176" s="5"/>
      <c r="FJ176" s="155"/>
      <c r="FK176" s="5"/>
      <c r="FL176" s="5"/>
      <c r="FM176" s="155"/>
      <c r="FN176" s="5"/>
      <c r="FO176" s="5"/>
      <c r="FP176" s="15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249"/>
    </row>
    <row r="177" spans="1:183" ht="21" customHeight="1">
      <c r="A177" s="173" t="s">
        <v>1725</v>
      </c>
      <c r="B177" s="210" t="s">
        <v>781</v>
      </c>
      <c r="C177" s="135" t="s">
        <v>782</v>
      </c>
      <c r="D177" s="50" t="s">
        <v>110</v>
      </c>
      <c r="E177" s="27">
        <v>14.926</v>
      </c>
      <c r="F177" s="28">
        <v>29420</v>
      </c>
      <c r="G177" s="28"/>
      <c r="H177" s="269">
        <f t="shared" si="45"/>
        <v>29420</v>
      </c>
      <c r="I177" s="93">
        <f t="shared" si="46"/>
        <v>0</v>
      </c>
      <c r="J177" s="49">
        <f t="shared" si="47"/>
        <v>2100</v>
      </c>
      <c r="K177" s="263">
        <f t="shared" si="48"/>
        <v>2100</v>
      </c>
      <c r="L177" s="147">
        <f t="shared" si="50"/>
        <v>37500</v>
      </c>
      <c r="M177" s="136">
        <f aca="true" t="shared" si="51" ref="M177:M212">+L177*1.3</f>
        <v>48750</v>
      </c>
      <c r="N177" s="188">
        <f>L177-K177-H177</f>
        <v>5980</v>
      </c>
      <c r="O177" s="142">
        <f t="shared" si="49"/>
        <v>89257.48</v>
      </c>
      <c r="P177" s="49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155"/>
      <c r="BS177" s="5"/>
      <c r="BT177" s="5"/>
      <c r="BU177" s="5"/>
      <c r="BV177" s="5"/>
      <c r="BW177" s="5"/>
      <c r="BX177" s="155"/>
      <c r="BY177" s="5"/>
      <c r="BZ177" s="5"/>
      <c r="CA177" s="155"/>
      <c r="CB177" s="5"/>
      <c r="CC177" s="5"/>
      <c r="CD177" s="15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155"/>
      <c r="CQ177" s="5"/>
      <c r="CR177" s="5"/>
      <c r="CS177" s="5"/>
      <c r="CT177" s="5"/>
      <c r="CU177" s="5"/>
      <c r="CV177" s="155"/>
      <c r="CW177" s="5"/>
      <c r="CX177" s="5"/>
      <c r="CY177" s="5">
        <v>2100</v>
      </c>
      <c r="CZ177" s="5">
        <v>37500</v>
      </c>
      <c r="DA177" s="5"/>
      <c r="DB177" s="5"/>
      <c r="DC177" s="5"/>
      <c r="DD177" s="5"/>
      <c r="DE177" s="5"/>
      <c r="DF177" s="5"/>
      <c r="DG177" s="5"/>
      <c r="DH177" s="155"/>
      <c r="DI177" s="5"/>
      <c r="DJ177" s="5"/>
      <c r="DK177" s="155"/>
      <c r="DL177" s="5"/>
      <c r="DM177" s="5"/>
      <c r="DN177" s="15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155"/>
      <c r="DZ177" s="5"/>
      <c r="EA177" s="5"/>
      <c r="EB177" s="5"/>
      <c r="EC177" s="155"/>
      <c r="ED177" s="5"/>
      <c r="EE177" s="5"/>
      <c r="EF177" s="160"/>
      <c r="EG177" s="5"/>
      <c r="EH177" s="5"/>
      <c r="EI177" s="5"/>
      <c r="EJ177" s="5"/>
      <c r="EK177" s="5"/>
      <c r="EL177" s="150"/>
      <c r="EM177" s="5"/>
      <c r="EN177" s="5"/>
      <c r="EO177" s="5"/>
      <c r="EP177" s="5"/>
      <c r="EQ177" s="5"/>
      <c r="ER177" s="155"/>
      <c r="ES177" s="5"/>
      <c r="ET177" s="5"/>
      <c r="EU177" s="5"/>
      <c r="EV177" s="5"/>
      <c r="EW177" s="5"/>
      <c r="EX177" s="5"/>
      <c r="EY177" s="5"/>
      <c r="EZ177" s="5"/>
      <c r="FA177" s="155"/>
      <c r="FB177" s="5"/>
      <c r="FC177" s="5"/>
      <c r="FD177" s="155"/>
      <c r="FE177" s="5"/>
      <c r="FF177" s="5"/>
      <c r="FG177" s="155"/>
      <c r="FH177" s="5"/>
      <c r="FI177" s="5"/>
      <c r="FJ177" s="155"/>
      <c r="FK177" s="5"/>
      <c r="FL177" s="5"/>
      <c r="FM177" s="155"/>
      <c r="FN177" s="5"/>
      <c r="FO177" s="5"/>
      <c r="FP177" s="15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249"/>
    </row>
    <row r="178" spans="1:183" ht="21" customHeight="1">
      <c r="A178" s="173" t="s">
        <v>1726</v>
      </c>
      <c r="B178" s="210" t="s">
        <v>783</v>
      </c>
      <c r="C178" s="95" t="s">
        <v>784</v>
      </c>
      <c r="D178" s="50" t="s">
        <v>110</v>
      </c>
      <c r="E178" s="27">
        <v>1.5</v>
      </c>
      <c r="F178" s="28">
        <v>20400</v>
      </c>
      <c r="G178" s="28"/>
      <c r="H178" s="269">
        <f t="shared" si="45"/>
        <v>20400</v>
      </c>
      <c r="I178" s="93">
        <f t="shared" si="46"/>
        <v>0</v>
      </c>
      <c r="J178" s="49">
        <f t="shared" si="47"/>
        <v>57600</v>
      </c>
      <c r="K178" s="263">
        <f t="shared" si="48"/>
        <v>57600</v>
      </c>
      <c r="L178" s="147">
        <f t="shared" si="50"/>
        <v>0</v>
      </c>
      <c r="M178" s="136">
        <f t="shared" si="51"/>
        <v>0</v>
      </c>
      <c r="N178" s="188"/>
      <c r="O178" s="142">
        <f t="shared" si="49"/>
        <v>0</v>
      </c>
      <c r="P178" s="49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155"/>
      <c r="BS178" s="5"/>
      <c r="BT178" s="5"/>
      <c r="BU178" s="5"/>
      <c r="BV178" s="5"/>
      <c r="BW178" s="5"/>
      <c r="BX178" s="155"/>
      <c r="BY178" s="5"/>
      <c r="BZ178" s="5"/>
      <c r="CA178" s="155"/>
      <c r="CB178" s="5"/>
      <c r="CC178" s="5"/>
      <c r="CD178" s="15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155"/>
      <c r="CQ178" s="5"/>
      <c r="CR178" s="5"/>
      <c r="CS178" s="5"/>
      <c r="CT178" s="5"/>
      <c r="CU178" s="5"/>
      <c r="CV178" s="15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155"/>
      <c r="DI178" s="5"/>
      <c r="DJ178" s="5"/>
      <c r="DK178" s="155"/>
      <c r="DL178" s="5"/>
      <c r="DM178" s="5"/>
      <c r="DN178" s="15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155"/>
      <c r="DZ178" s="5"/>
      <c r="EA178" s="5"/>
      <c r="EB178" s="5"/>
      <c r="EC178" s="155"/>
      <c r="ED178" s="5"/>
      <c r="EE178" s="5"/>
      <c r="EF178" s="160">
        <v>57600</v>
      </c>
      <c r="EG178" s="5"/>
      <c r="EH178" s="5"/>
      <c r="EI178" s="5"/>
      <c r="EJ178" s="5"/>
      <c r="EK178" s="5"/>
      <c r="EL178" s="150"/>
      <c r="EM178" s="5"/>
      <c r="EN178" s="5"/>
      <c r="EO178" s="5"/>
      <c r="EP178" s="5"/>
      <c r="EQ178" s="5"/>
      <c r="ER178" s="155"/>
      <c r="ES178" s="5"/>
      <c r="ET178" s="5"/>
      <c r="EU178" s="5"/>
      <c r="EV178" s="5"/>
      <c r="EW178" s="5"/>
      <c r="EX178" s="5"/>
      <c r="EY178" s="5"/>
      <c r="EZ178" s="5"/>
      <c r="FA178" s="155"/>
      <c r="FB178" s="5"/>
      <c r="FC178" s="5"/>
      <c r="FD178" s="155"/>
      <c r="FE178" s="5"/>
      <c r="FF178" s="5"/>
      <c r="FG178" s="155"/>
      <c r="FH178" s="5"/>
      <c r="FI178" s="5"/>
      <c r="FJ178" s="155"/>
      <c r="FK178" s="5"/>
      <c r="FL178" s="5"/>
      <c r="FM178" s="155"/>
      <c r="FN178" s="5"/>
      <c r="FO178" s="5"/>
      <c r="FP178" s="15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249"/>
    </row>
    <row r="179" spans="1:183" ht="21" customHeight="1">
      <c r="A179" s="173" t="s">
        <v>1727</v>
      </c>
      <c r="B179" s="94"/>
      <c r="C179" s="95" t="s">
        <v>1492</v>
      </c>
      <c r="D179" s="50"/>
      <c r="E179" s="27"/>
      <c r="F179" s="28">
        <v>0</v>
      </c>
      <c r="G179" s="28"/>
      <c r="H179" s="269">
        <f t="shared" si="45"/>
        <v>0</v>
      </c>
      <c r="I179" s="93">
        <f t="shared" si="46"/>
        <v>0</v>
      </c>
      <c r="J179" s="49">
        <f t="shared" si="47"/>
        <v>0</v>
      </c>
      <c r="K179" s="263">
        <f t="shared" si="48"/>
        <v>0</v>
      </c>
      <c r="L179" s="147">
        <f t="shared" si="50"/>
        <v>10</v>
      </c>
      <c r="M179" s="136">
        <f t="shared" si="51"/>
        <v>13</v>
      </c>
      <c r="N179" s="188">
        <f aca="true" t="shared" si="52" ref="N179:N187">L179-K179-H179</f>
        <v>10</v>
      </c>
      <c r="O179" s="142">
        <f t="shared" si="49"/>
        <v>0</v>
      </c>
      <c r="P179" s="49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>
        <v>10</v>
      </c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155"/>
      <c r="BS179" s="5"/>
      <c r="BT179" s="5"/>
      <c r="BU179" s="5"/>
      <c r="BV179" s="5"/>
      <c r="BW179" s="5"/>
      <c r="BX179" s="155"/>
      <c r="BY179" s="5"/>
      <c r="BZ179" s="5"/>
      <c r="CA179" s="155"/>
      <c r="CB179" s="5"/>
      <c r="CC179" s="5"/>
      <c r="CD179" s="15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155"/>
      <c r="CQ179" s="5"/>
      <c r="CR179" s="5"/>
      <c r="CS179" s="5"/>
      <c r="CT179" s="5"/>
      <c r="CU179" s="5"/>
      <c r="CV179" s="15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155"/>
      <c r="DI179" s="5"/>
      <c r="DJ179" s="5"/>
      <c r="DK179" s="155"/>
      <c r="DL179" s="5"/>
      <c r="DM179" s="5"/>
      <c r="DN179" s="15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155"/>
      <c r="DZ179" s="5"/>
      <c r="EA179" s="5"/>
      <c r="EB179" s="5"/>
      <c r="EC179" s="155"/>
      <c r="ED179" s="5"/>
      <c r="EE179" s="5"/>
      <c r="EF179" s="160"/>
      <c r="EG179" s="5"/>
      <c r="EH179" s="5"/>
      <c r="EI179" s="5"/>
      <c r="EJ179" s="5"/>
      <c r="EK179" s="5"/>
      <c r="EL179" s="150"/>
      <c r="EM179" s="5"/>
      <c r="EN179" s="5"/>
      <c r="EO179" s="5"/>
      <c r="EP179" s="5"/>
      <c r="EQ179" s="5"/>
      <c r="ER179" s="155"/>
      <c r="ES179" s="5"/>
      <c r="ET179" s="5"/>
      <c r="EU179" s="5"/>
      <c r="EV179" s="5"/>
      <c r="EW179" s="5"/>
      <c r="EX179" s="5"/>
      <c r="EY179" s="5"/>
      <c r="EZ179" s="5"/>
      <c r="FA179" s="155"/>
      <c r="FB179" s="5"/>
      <c r="FC179" s="5"/>
      <c r="FD179" s="155"/>
      <c r="FE179" s="5"/>
      <c r="FF179" s="5"/>
      <c r="FG179" s="155"/>
      <c r="FH179" s="5"/>
      <c r="FI179" s="5"/>
      <c r="FJ179" s="155"/>
      <c r="FK179" s="5"/>
      <c r="FL179" s="5"/>
      <c r="FM179" s="155"/>
      <c r="FN179" s="5"/>
      <c r="FO179" s="5"/>
      <c r="FP179" s="15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249"/>
    </row>
    <row r="180" spans="1:183" ht="21" customHeight="1">
      <c r="A180" s="173" t="s">
        <v>1728</v>
      </c>
      <c r="B180" s="94"/>
      <c r="C180" s="95" t="s">
        <v>1493</v>
      </c>
      <c r="D180" s="50"/>
      <c r="E180" s="27"/>
      <c r="F180" s="28">
        <v>0</v>
      </c>
      <c r="G180" s="28"/>
      <c r="H180" s="269">
        <f t="shared" si="45"/>
        <v>0</v>
      </c>
      <c r="I180" s="93">
        <f t="shared" si="46"/>
        <v>0</v>
      </c>
      <c r="J180" s="49">
        <f t="shared" si="47"/>
        <v>0</v>
      </c>
      <c r="K180" s="263">
        <f t="shared" si="48"/>
        <v>0</v>
      </c>
      <c r="L180" s="147">
        <f t="shared" si="50"/>
        <v>30</v>
      </c>
      <c r="M180" s="136">
        <f t="shared" si="51"/>
        <v>39</v>
      </c>
      <c r="N180" s="188">
        <f t="shared" si="52"/>
        <v>30</v>
      </c>
      <c r="O180" s="142">
        <f t="shared" si="49"/>
        <v>0</v>
      </c>
      <c r="P180" s="49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>
        <v>30</v>
      </c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155"/>
      <c r="BS180" s="5"/>
      <c r="BT180" s="5"/>
      <c r="BU180" s="5"/>
      <c r="BV180" s="5"/>
      <c r="BW180" s="5"/>
      <c r="BX180" s="155"/>
      <c r="BY180" s="5"/>
      <c r="BZ180" s="5"/>
      <c r="CA180" s="155"/>
      <c r="CB180" s="5"/>
      <c r="CC180" s="5"/>
      <c r="CD180" s="15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155"/>
      <c r="CQ180" s="5"/>
      <c r="CR180" s="5"/>
      <c r="CS180" s="5"/>
      <c r="CT180" s="5"/>
      <c r="CU180" s="5"/>
      <c r="CV180" s="15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155"/>
      <c r="DI180" s="5"/>
      <c r="DJ180" s="5"/>
      <c r="DK180" s="155"/>
      <c r="DL180" s="5"/>
      <c r="DM180" s="5"/>
      <c r="DN180" s="15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155"/>
      <c r="DZ180" s="5"/>
      <c r="EA180" s="5"/>
      <c r="EB180" s="5"/>
      <c r="EC180" s="155"/>
      <c r="ED180" s="5"/>
      <c r="EE180" s="5"/>
      <c r="EF180" s="160"/>
      <c r="EG180" s="5"/>
      <c r="EH180" s="5"/>
      <c r="EI180" s="5"/>
      <c r="EJ180" s="5"/>
      <c r="EK180" s="5"/>
      <c r="EL180" s="150"/>
      <c r="EM180" s="5"/>
      <c r="EN180" s="5"/>
      <c r="EO180" s="5"/>
      <c r="EP180" s="5"/>
      <c r="EQ180" s="5"/>
      <c r="ER180" s="155"/>
      <c r="ES180" s="5"/>
      <c r="ET180" s="5"/>
      <c r="EU180" s="5"/>
      <c r="EV180" s="5"/>
      <c r="EW180" s="5"/>
      <c r="EX180" s="5"/>
      <c r="EY180" s="5"/>
      <c r="EZ180" s="5"/>
      <c r="FA180" s="155"/>
      <c r="FB180" s="5"/>
      <c r="FC180" s="5"/>
      <c r="FD180" s="155"/>
      <c r="FE180" s="5"/>
      <c r="FF180" s="5"/>
      <c r="FG180" s="155"/>
      <c r="FH180" s="5"/>
      <c r="FI180" s="5"/>
      <c r="FJ180" s="155"/>
      <c r="FK180" s="5"/>
      <c r="FL180" s="5"/>
      <c r="FM180" s="155"/>
      <c r="FN180" s="5"/>
      <c r="FO180" s="5"/>
      <c r="FP180" s="15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249"/>
    </row>
    <row r="181" spans="1:183" ht="21" customHeight="1">
      <c r="A181" s="173" t="s">
        <v>1729</v>
      </c>
      <c r="B181" s="94"/>
      <c r="C181" s="95" t="s">
        <v>1494</v>
      </c>
      <c r="D181" s="50"/>
      <c r="E181" s="27"/>
      <c r="F181" s="28">
        <v>0</v>
      </c>
      <c r="G181" s="28"/>
      <c r="H181" s="269">
        <f t="shared" si="45"/>
        <v>0</v>
      </c>
      <c r="I181" s="93">
        <f t="shared" si="46"/>
        <v>0</v>
      </c>
      <c r="J181" s="49">
        <f t="shared" si="47"/>
        <v>0</v>
      </c>
      <c r="K181" s="263">
        <f t="shared" si="48"/>
        <v>0</v>
      </c>
      <c r="L181" s="147">
        <f t="shared" si="50"/>
        <v>30</v>
      </c>
      <c r="M181" s="136">
        <f t="shared" si="51"/>
        <v>39</v>
      </c>
      <c r="N181" s="188">
        <f t="shared" si="52"/>
        <v>30</v>
      </c>
      <c r="O181" s="142">
        <f t="shared" si="49"/>
        <v>0</v>
      </c>
      <c r="P181" s="49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>
        <v>30</v>
      </c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155"/>
      <c r="BS181" s="5"/>
      <c r="BT181" s="5"/>
      <c r="BU181" s="5"/>
      <c r="BV181" s="5"/>
      <c r="BW181" s="5"/>
      <c r="BX181" s="155"/>
      <c r="BY181" s="5"/>
      <c r="BZ181" s="5"/>
      <c r="CA181" s="155"/>
      <c r="CB181" s="5"/>
      <c r="CC181" s="5"/>
      <c r="CD181" s="15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155"/>
      <c r="CQ181" s="5"/>
      <c r="CR181" s="5"/>
      <c r="CS181" s="5"/>
      <c r="CT181" s="5"/>
      <c r="CU181" s="5"/>
      <c r="CV181" s="15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155"/>
      <c r="DI181" s="5"/>
      <c r="DJ181" s="5"/>
      <c r="DK181" s="155"/>
      <c r="DL181" s="5"/>
      <c r="DM181" s="5"/>
      <c r="DN181" s="15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155"/>
      <c r="DZ181" s="5"/>
      <c r="EA181" s="5"/>
      <c r="EB181" s="5"/>
      <c r="EC181" s="155"/>
      <c r="ED181" s="5"/>
      <c r="EE181" s="5"/>
      <c r="EF181" s="160"/>
      <c r="EG181" s="5"/>
      <c r="EH181" s="5"/>
      <c r="EI181" s="5"/>
      <c r="EJ181" s="5"/>
      <c r="EK181" s="5"/>
      <c r="EL181" s="150"/>
      <c r="EM181" s="5"/>
      <c r="EN181" s="5"/>
      <c r="EO181" s="5"/>
      <c r="EP181" s="5"/>
      <c r="EQ181" s="5"/>
      <c r="ER181" s="155"/>
      <c r="ES181" s="5"/>
      <c r="ET181" s="5"/>
      <c r="EU181" s="5"/>
      <c r="EV181" s="5"/>
      <c r="EW181" s="5"/>
      <c r="EX181" s="5"/>
      <c r="EY181" s="5"/>
      <c r="EZ181" s="5"/>
      <c r="FA181" s="155"/>
      <c r="FB181" s="5"/>
      <c r="FC181" s="5"/>
      <c r="FD181" s="155"/>
      <c r="FE181" s="5"/>
      <c r="FF181" s="5"/>
      <c r="FG181" s="155"/>
      <c r="FH181" s="5"/>
      <c r="FI181" s="5"/>
      <c r="FJ181" s="155"/>
      <c r="FK181" s="5"/>
      <c r="FL181" s="5"/>
      <c r="FM181" s="155"/>
      <c r="FN181" s="5"/>
      <c r="FO181" s="5"/>
      <c r="FP181" s="15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249"/>
    </row>
    <row r="182" spans="1:183" ht="21" customHeight="1">
      <c r="A182" s="173" t="s">
        <v>1730</v>
      </c>
      <c r="B182" s="94" t="s">
        <v>785</v>
      </c>
      <c r="C182" s="95" t="s">
        <v>1400</v>
      </c>
      <c r="D182" s="50" t="s">
        <v>111</v>
      </c>
      <c r="E182" s="27">
        <v>190</v>
      </c>
      <c r="F182" s="28">
        <v>0</v>
      </c>
      <c r="G182" s="28"/>
      <c r="H182" s="269">
        <f t="shared" si="45"/>
        <v>0</v>
      </c>
      <c r="I182" s="93">
        <f t="shared" si="46"/>
        <v>0</v>
      </c>
      <c r="J182" s="49">
        <f t="shared" si="47"/>
        <v>0</v>
      </c>
      <c r="K182" s="263">
        <f t="shared" si="48"/>
        <v>0</v>
      </c>
      <c r="L182" s="147">
        <f t="shared" si="50"/>
        <v>11</v>
      </c>
      <c r="M182" s="136">
        <f t="shared" si="51"/>
        <v>14.3</v>
      </c>
      <c r="N182" s="188">
        <f t="shared" si="52"/>
        <v>11</v>
      </c>
      <c r="O182" s="142">
        <f t="shared" si="49"/>
        <v>2090</v>
      </c>
      <c r="P182" s="49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>
        <v>10</v>
      </c>
      <c r="BN182" s="5"/>
      <c r="BO182" s="5"/>
      <c r="BP182" s="5"/>
      <c r="BQ182" s="5"/>
      <c r="BR182" s="155"/>
      <c r="BS182" s="5"/>
      <c r="BT182" s="5"/>
      <c r="BU182" s="5"/>
      <c r="BV182" s="5"/>
      <c r="BW182" s="5"/>
      <c r="BX182" s="155"/>
      <c r="BY182" s="5"/>
      <c r="BZ182" s="5"/>
      <c r="CA182" s="155"/>
      <c r="CB182" s="5"/>
      <c r="CC182" s="5"/>
      <c r="CD182" s="15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155"/>
      <c r="CQ182" s="5"/>
      <c r="CR182" s="5"/>
      <c r="CS182" s="5"/>
      <c r="CT182" s="5"/>
      <c r="CU182" s="5"/>
      <c r="CV182" s="15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155"/>
      <c r="DI182" s="5"/>
      <c r="DJ182" s="5"/>
      <c r="DK182" s="155"/>
      <c r="DL182" s="5"/>
      <c r="DM182" s="5"/>
      <c r="DN182" s="15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155"/>
      <c r="DZ182" s="5"/>
      <c r="EA182" s="5"/>
      <c r="EB182" s="5"/>
      <c r="EC182" s="155"/>
      <c r="ED182" s="5"/>
      <c r="EE182" s="5"/>
      <c r="EF182" s="160"/>
      <c r="EG182" s="5"/>
      <c r="EH182" s="5"/>
      <c r="EI182" s="5"/>
      <c r="EJ182" s="5"/>
      <c r="EK182" s="5"/>
      <c r="EL182" s="150"/>
      <c r="EM182" s="5"/>
      <c r="EN182" s="5"/>
      <c r="EO182" s="5"/>
      <c r="EP182" s="5"/>
      <c r="EQ182" s="5"/>
      <c r="ER182" s="155"/>
      <c r="ES182" s="5"/>
      <c r="ET182" s="5"/>
      <c r="EU182" s="5"/>
      <c r="EV182" s="5"/>
      <c r="EW182" s="5"/>
      <c r="EX182" s="5"/>
      <c r="EY182" s="5"/>
      <c r="EZ182" s="5"/>
      <c r="FA182" s="155"/>
      <c r="FB182" s="5"/>
      <c r="FC182" s="5"/>
      <c r="FD182" s="155"/>
      <c r="FE182" s="5"/>
      <c r="FF182" s="5"/>
      <c r="FG182" s="155"/>
      <c r="FH182" s="5">
        <v>1</v>
      </c>
      <c r="FI182" s="5"/>
      <c r="FJ182" s="155"/>
      <c r="FK182" s="5"/>
      <c r="FL182" s="5"/>
      <c r="FM182" s="155"/>
      <c r="FN182" s="5"/>
      <c r="FO182" s="5"/>
      <c r="FP182" s="15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249"/>
    </row>
    <row r="183" spans="1:183" ht="21" customHeight="1">
      <c r="A183" s="173" t="s">
        <v>1731</v>
      </c>
      <c r="B183" s="210" t="s">
        <v>786</v>
      </c>
      <c r="C183" s="95" t="s">
        <v>787</v>
      </c>
      <c r="D183" s="50" t="s">
        <v>85</v>
      </c>
      <c r="E183" s="27">
        <v>395</v>
      </c>
      <c r="F183" s="28">
        <v>0</v>
      </c>
      <c r="G183" s="28"/>
      <c r="H183" s="269">
        <f t="shared" si="45"/>
        <v>0</v>
      </c>
      <c r="I183" s="93">
        <f t="shared" si="46"/>
        <v>0</v>
      </c>
      <c r="J183" s="49">
        <f t="shared" si="47"/>
        <v>0</v>
      </c>
      <c r="K183" s="263">
        <f t="shared" si="48"/>
        <v>0</v>
      </c>
      <c r="L183" s="147">
        <f t="shared" si="50"/>
        <v>5</v>
      </c>
      <c r="M183" s="136">
        <f t="shared" si="51"/>
        <v>6.5</v>
      </c>
      <c r="N183" s="188">
        <f t="shared" si="52"/>
        <v>5</v>
      </c>
      <c r="O183" s="142">
        <f t="shared" si="49"/>
        <v>1975</v>
      </c>
      <c r="P183" s="49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155"/>
      <c r="BS183" s="5"/>
      <c r="BT183" s="5"/>
      <c r="BU183" s="5"/>
      <c r="BV183" s="5"/>
      <c r="BW183" s="5"/>
      <c r="BX183" s="155"/>
      <c r="BY183" s="5"/>
      <c r="BZ183" s="5"/>
      <c r="CA183" s="155"/>
      <c r="CB183" s="5"/>
      <c r="CC183" s="5"/>
      <c r="CD183" s="15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155"/>
      <c r="CQ183" s="5"/>
      <c r="CR183" s="5"/>
      <c r="CS183" s="5"/>
      <c r="CT183" s="5">
        <v>5</v>
      </c>
      <c r="CU183" s="5"/>
      <c r="CV183" s="15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155"/>
      <c r="DI183" s="5"/>
      <c r="DJ183" s="5"/>
      <c r="DK183" s="155"/>
      <c r="DL183" s="5"/>
      <c r="DM183" s="5"/>
      <c r="DN183" s="15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155"/>
      <c r="DZ183" s="5"/>
      <c r="EA183" s="5"/>
      <c r="EB183" s="5"/>
      <c r="EC183" s="155"/>
      <c r="ED183" s="5"/>
      <c r="EE183" s="5"/>
      <c r="EF183" s="160"/>
      <c r="EG183" s="5"/>
      <c r="EH183" s="5"/>
      <c r="EI183" s="5"/>
      <c r="EJ183" s="5"/>
      <c r="EK183" s="5"/>
      <c r="EL183" s="150"/>
      <c r="EM183" s="5"/>
      <c r="EN183" s="5"/>
      <c r="EO183" s="5"/>
      <c r="EP183" s="5"/>
      <c r="EQ183" s="5"/>
      <c r="ER183" s="155"/>
      <c r="ES183" s="5"/>
      <c r="ET183" s="5"/>
      <c r="EU183" s="5"/>
      <c r="EV183" s="5"/>
      <c r="EW183" s="5"/>
      <c r="EX183" s="5"/>
      <c r="EY183" s="5"/>
      <c r="EZ183" s="5"/>
      <c r="FA183" s="155"/>
      <c r="FB183" s="5"/>
      <c r="FC183" s="5"/>
      <c r="FD183" s="155"/>
      <c r="FE183" s="5"/>
      <c r="FF183" s="5"/>
      <c r="FG183" s="155"/>
      <c r="FH183" s="5"/>
      <c r="FI183" s="5"/>
      <c r="FJ183" s="155"/>
      <c r="FK183" s="5"/>
      <c r="FL183" s="5"/>
      <c r="FM183" s="155"/>
      <c r="FN183" s="5"/>
      <c r="FO183" s="5"/>
      <c r="FP183" s="15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249"/>
    </row>
    <row r="184" spans="1:183" ht="21" customHeight="1">
      <c r="A184" s="173" t="s">
        <v>1732</v>
      </c>
      <c r="B184" s="94" t="s">
        <v>1460</v>
      </c>
      <c r="C184" s="95" t="s">
        <v>1461</v>
      </c>
      <c r="D184" s="50" t="s">
        <v>110</v>
      </c>
      <c r="E184" s="27"/>
      <c r="F184" s="28">
        <v>0</v>
      </c>
      <c r="G184" s="28"/>
      <c r="H184" s="269">
        <f t="shared" si="45"/>
        <v>0</v>
      </c>
      <c r="I184" s="93">
        <f t="shared" si="46"/>
        <v>0</v>
      </c>
      <c r="J184" s="49">
        <f t="shared" si="47"/>
        <v>0</v>
      </c>
      <c r="K184" s="263">
        <f t="shared" si="48"/>
        <v>0</v>
      </c>
      <c r="L184" s="147">
        <f t="shared" si="50"/>
        <v>0</v>
      </c>
      <c r="M184" s="136">
        <f t="shared" si="51"/>
        <v>0</v>
      </c>
      <c r="N184" s="188">
        <f t="shared" si="52"/>
        <v>0</v>
      </c>
      <c r="O184" s="142">
        <f t="shared" si="49"/>
        <v>0</v>
      </c>
      <c r="P184" s="49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155"/>
      <c r="BS184" s="5"/>
      <c r="BT184" s="5"/>
      <c r="BU184" s="5"/>
      <c r="BV184" s="5"/>
      <c r="BW184" s="5"/>
      <c r="BX184" s="155"/>
      <c r="BY184" s="5"/>
      <c r="BZ184" s="5"/>
      <c r="CA184" s="155"/>
      <c r="CB184" s="5"/>
      <c r="CC184" s="5"/>
      <c r="CD184" s="15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155"/>
      <c r="CQ184" s="5"/>
      <c r="CR184" s="5"/>
      <c r="CS184" s="5"/>
      <c r="CT184" s="5"/>
      <c r="CU184" s="5"/>
      <c r="CV184" s="15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155"/>
      <c r="DI184" s="5"/>
      <c r="DJ184" s="5"/>
      <c r="DK184" s="155"/>
      <c r="DL184" s="5"/>
      <c r="DM184" s="5"/>
      <c r="DN184" s="15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155"/>
      <c r="DZ184" s="5"/>
      <c r="EA184" s="5"/>
      <c r="EB184" s="5"/>
      <c r="EC184" s="155"/>
      <c r="ED184" s="5"/>
      <c r="EE184" s="5"/>
      <c r="EF184" s="160"/>
      <c r="EG184" s="5"/>
      <c r="EH184" s="5"/>
      <c r="EI184" s="5"/>
      <c r="EJ184" s="5"/>
      <c r="EK184" s="5"/>
      <c r="EL184" s="150"/>
      <c r="EM184" s="5"/>
      <c r="EN184" s="5"/>
      <c r="EO184" s="5"/>
      <c r="EP184" s="5"/>
      <c r="EQ184" s="5"/>
      <c r="ER184" s="155"/>
      <c r="ES184" s="5"/>
      <c r="ET184" s="5"/>
      <c r="EU184" s="5"/>
      <c r="EV184" s="5"/>
      <c r="EW184" s="5"/>
      <c r="EX184" s="5"/>
      <c r="EY184" s="5"/>
      <c r="EZ184" s="5"/>
      <c r="FA184" s="155"/>
      <c r="FB184" s="5"/>
      <c r="FC184" s="5"/>
      <c r="FD184" s="155"/>
      <c r="FE184" s="5"/>
      <c r="FF184" s="5"/>
      <c r="FG184" s="155"/>
      <c r="FH184" s="5"/>
      <c r="FI184" s="5"/>
      <c r="FJ184" s="155"/>
      <c r="FK184" s="5"/>
      <c r="FL184" s="5"/>
      <c r="FM184" s="155"/>
      <c r="FN184" s="5"/>
      <c r="FO184" s="5"/>
      <c r="FP184" s="15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249"/>
    </row>
    <row r="185" spans="1:183" ht="21" customHeight="1">
      <c r="A185" s="173" t="s">
        <v>1733</v>
      </c>
      <c r="B185" s="210" t="s">
        <v>1618</v>
      </c>
      <c r="C185" s="95" t="s">
        <v>1607</v>
      </c>
      <c r="D185" s="50"/>
      <c r="E185" s="27"/>
      <c r="F185" s="28">
        <v>0</v>
      </c>
      <c r="G185" s="28"/>
      <c r="H185" s="269">
        <f t="shared" si="45"/>
        <v>0</v>
      </c>
      <c r="I185" s="93">
        <f t="shared" si="46"/>
        <v>0</v>
      </c>
      <c r="J185" s="49">
        <f t="shared" si="47"/>
        <v>0</v>
      </c>
      <c r="K185" s="263">
        <f t="shared" si="48"/>
        <v>0</v>
      </c>
      <c r="L185" s="147">
        <f t="shared" si="50"/>
        <v>2</v>
      </c>
      <c r="M185" s="136">
        <f t="shared" si="51"/>
        <v>2.6</v>
      </c>
      <c r="N185" s="188">
        <f t="shared" si="52"/>
        <v>2</v>
      </c>
      <c r="O185" s="142">
        <f t="shared" si="49"/>
        <v>0</v>
      </c>
      <c r="P185" s="49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155"/>
      <c r="BS185" s="5"/>
      <c r="BT185" s="5"/>
      <c r="BU185" s="5"/>
      <c r="BV185" s="5"/>
      <c r="BW185" s="5"/>
      <c r="BX185" s="155"/>
      <c r="BY185" s="5"/>
      <c r="BZ185" s="5"/>
      <c r="CA185" s="155"/>
      <c r="CB185" s="5"/>
      <c r="CC185" s="5"/>
      <c r="CD185" s="15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155"/>
      <c r="CQ185" s="5"/>
      <c r="CR185" s="5"/>
      <c r="CS185" s="5"/>
      <c r="CT185" s="5"/>
      <c r="CU185" s="5"/>
      <c r="CV185" s="15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155"/>
      <c r="DI185" s="5"/>
      <c r="DJ185" s="5"/>
      <c r="DK185" s="155"/>
      <c r="DL185" s="5"/>
      <c r="DM185" s="5"/>
      <c r="DN185" s="15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155"/>
      <c r="DZ185" s="5"/>
      <c r="EA185" s="5"/>
      <c r="EB185" s="5"/>
      <c r="EC185" s="155"/>
      <c r="ED185" s="5"/>
      <c r="EE185" s="5"/>
      <c r="EF185" s="160"/>
      <c r="EG185" s="5"/>
      <c r="EH185" s="5"/>
      <c r="EI185" s="5"/>
      <c r="EJ185" s="5"/>
      <c r="EK185" s="5"/>
      <c r="EL185" s="150"/>
      <c r="EM185" s="5"/>
      <c r="EN185" s="5"/>
      <c r="EO185" s="5"/>
      <c r="EP185" s="5"/>
      <c r="EQ185" s="5"/>
      <c r="ER185" s="155"/>
      <c r="ES185" s="5"/>
      <c r="ET185" s="5"/>
      <c r="EU185" s="5"/>
      <c r="EV185" s="5"/>
      <c r="EW185" s="5"/>
      <c r="EX185" s="5"/>
      <c r="EY185" s="5"/>
      <c r="EZ185" s="5"/>
      <c r="FA185" s="155"/>
      <c r="FB185" s="5"/>
      <c r="FC185" s="5"/>
      <c r="FD185" s="155"/>
      <c r="FE185" s="5"/>
      <c r="FF185" s="5"/>
      <c r="FG185" s="155"/>
      <c r="FH185" s="5">
        <v>1</v>
      </c>
      <c r="FI185" s="5"/>
      <c r="FJ185" s="155"/>
      <c r="FK185" s="5"/>
      <c r="FL185" s="5"/>
      <c r="FM185" s="155"/>
      <c r="FN185" s="5"/>
      <c r="FO185" s="5"/>
      <c r="FP185" s="155"/>
      <c r="FQ185" s="5">
        <v>1</v>
      </c>
      <c r="FR185" s="5"/>
      <c r="FS185" s="5"/>
      <c r="FT185" s="5"/>
      <c r="FU185" s="5"/>
      <c r="FV185" s="5"/>
      <c r="FW185" s="5"/>
      <c r="FX185" s="5"/>
      <c r="FY185" s="5"/>
      <c r="FZ185" s="5"/>
      <c r="GA185" s="249"/>
    </row>
    <row r="186" spans="1:183" ht="21" customHeight="1">
      <c r="A186" s="173" t="s">
        <v>1734</v>
      </c>
      <c r="B186" s="210" t="s">
        <v>1619</v>
      </c>
      <c r="C186" s="95" t="s">
        <v>1608</v>
      </c>
      <c r="D186" s="50"/>
      <c r="E186" s="27"/>
      <c r="F186" s="28">
        <v>0</v>
      </c>
      <c r="G186" s="28"/>
      <c r="H186" s="269">
        <f t="shared" si="45"/>
        <v>0</v>
      </c>
      <c r="I186" s="93">
        <f t="shared" si="46"/>
        <v>0</v>
      </c>
      <c r="J186" s="49">
        <f t="shared" si="47"/>
        <v>0</v>
      </c>
      <c r="K186" s="263">
        <f t="shared" si="48"/>
        <v>0</v>
      </c>
      <c r="L186" s="147">
        <f t="shared" si="50"/>
        <v>2</v>
      </c>
      <c r="M186" s="136">
        <f t="shared" si="51"/>
        <v>2.6</v>
      </c>
      <c r="N186" s="188">
        <f t="shared" si="52"/>
        <v>2</v>
      </c>
      <c r="O186" s="142">
        <f t="shared" si="49"/>
        <v>0</v>
      </c>
      <c r="P186" s="49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155"/>
      <c r="BS186" s="5"/>
      <c r="BT186" s="5"/>
      <c r="BU186" s="5"/>
      <c r="BV186" s="5"/>
      <c r="BW186" s="5"/>
      <c r="BX186" s="155"/>
      <c r="BY186" s="5"/>
      <c r="BZ186" s="5"/>
      <c r="CA186" s="155"/>
      <c r="CB186" s="5"/>
      <c r="CC186" s="5"/>
      <c r="CD186" s="15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155"/>
      <c r="CQ186" s="5"/>
      <c r="CR186" s="5"/>
      <c r="CS186" s="5"/>
      <c r="CT186" s="5"/>
      <c r="CU186" s="5"/>
      <c r="CV186" s="15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155"/>
      <c r="DI186" s="5"/>
      <c r="DJ186" s="5"/>
      <c r="DK186" s="155"/>
      <c r="DL186" s="5"/>
      <c r="DM186" s="5"/>
      <c r="DN186" s="15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155"/>
      <c r="DZ186" s="5"/>
      <c r="EA186" s="5"/>
      <c r="EB186" s="5"/>
      <c r="EC186" s="155"/>
      <c r="ED186" s="5"/>
      <c r="EE186" s="5"/>
      <c r="EF186" s="160"/>
      <c r="EG186" s="5"/>
      <c r="EH186" s="5"/>
      <c r="EI186" s="5"/>
      <c r="EJ186" s="5"/>
      <c r="EK186" s="5"/>
      <c r="EL186" s="150"/>
      <c r="EM186" s="5"/>
      <c r="EN186" s="5"/>
      <c r="EO186" s="5"/>
      <c r="EP186" s="5"/>
      <c r="EQ186" s="5"/>
      <c r="ER186" s="155"/>
      <c r="ES186" s="5"/>
      <c r="ET186" s="5"/>
      <c r="EU186" s="5"/>
      <c r="EV186" s="5"/>
      <c r="EW186" s="5"/>
      <c r="EX186" s="5"/>
      <c r="EY186" s="5"/>
      <c r="EZ186" s="5"/>
      <c r="FA186" s="155"/>
      <c r="FB186" s="5"/>
      <c r="FC186" s="5"/>
      <c r="FD186" s="155"/>
      <c r="FE186" s="5"/>
      <c r="FF186" s="5"/>
      <c r="FG186" s="155"/>
      <c r="FH186" s="5">
        <v>1</v>
      </c>
      <c r="FI186" s="5"/>
      <c r="FJ186" s="155"/>
      <c r="FK186" s="5"/>
      <c r="FL186" s="5"/>
      <c r="FM186" s="155"/>
      <c r="FN186" s="5"/>
      <c r="FO186" s="5"/>
      <c r="FP186" s="155"/>
      <c r="FQ186" s="5">
        <v>1</v>
      </c>
      <c r="FR186" s="5"/>
      <c r="FS186" s="5"/>
      <c r="FT186" s="5"/>
      <c r="FU186" s="5"/>
      <c r="FV186" s="5"/>
      <c r="FW186" s="5"/>
      <c r="FX186" s="5"/>
      <c r="FY186" s="5"/>
      <c r="FZ186" s="5"/>
      <c r="GA186" s="249"/>
    </row>
    <row r="187" spans="1:183" ht="21" customHeight="1">
      <c r="A187" s="173" t="s">
        <v>1735</v>
      </c>
      <c r="B187" s="94"/>
      <c r="C187" s="95" t="s">
        <v>788</v>
      </c>
      <c r="D187" s="50" t="s">
        <v>116</v>
      </c>
      <c r="E187" s="27">
        <v>500</v>
      </c>
      <c r="F187" s="28">
        <v>0</v>
      </c>
      <c r="G187" s="28"/>
      <c r="H187" s="269">
        <f t="shared" si="45"/>
        <v>0</v>
      </c>
      <c r="I187" s="93">
        <f t="shared" si="46"/>
        <v>0</v>
      </c>
      <c r="J187" s="49">
        <f t="shared" si="47"/>
        <v>0</v>
      </c>
      <c r="K187" s="263">
        <f t="shared" si="48"/>
        <v>0</v>
      </c>
      <c r="L187" s="147">
        <f t="shared" si="50"/>
        <v>0</v>
      </c>
      <c r="M187" s="136">
        <f t="shared" si="51"/>
        <v>0</v>
      </c>
      <c r="N187" s="188">
        <f t="shared" si="52"/>
        <v>0</v>
      </c>
      <c r="O187" s="142">
        <f t="shared" si="49"/>
        <v>0</v>
      </c>
      <c r="P187" s="49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155"/>
      <c r="BS187" s="5"/>
      <c r="BT187" s="5"/>
      <c r="BU187" s="5"/>
      <c r="BV187" s="5"/>
      <c r="BW187" s="5"/>
      <c r="BX187" s="155"/>
      <c r="BY187" s="5"/>
      <c r="BZ187" s="5"/>
      <c r="CA187" s="155"/>
      <c r="CB187" s="5"/>
      <c r="CC187" s="5"/>
      <c r="CD187" s="15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155"/>
      <c r="CQ187" s="5"/>
      <c r="CR187" s="5"/>
      <c r="CS187" s="5"/>
      <c r="CT187" s="5"/>
      <c r="CU187" s="5"/>
      <c r="CV187" s="15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155"/>
      <c r="DI187" s="5"/>
      <c r="DJ187" s="5"/>
      <c r="DK187" s="155"/>
      <c r="DL187" s="5"/>
      <c r="DM187" s="5"/>
      <c r="DN187" s="15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155"/>
      <c r="DZ187" s="5"/>
      <c r="EA187" s="5"/>
      <c r="EB187" s="5"/>
      <c r="EC187" s="155"/>
      <c r="ED187" s="5"/>
      <c r="EE187" s="5"/>
      <c r="EF187" s="160"/>
      <c r="EG187" s="5"/>
      <c r="EH187" s="5"/>
      <c r="EI187" s="5"/>
      <c r="EJ187" s="5"/>
      <c r="EK187" s="5"/>
      <c r="EL187" s="150"/>
      <c r="EM187" s="5"/>
      <c r="EN187" s="5"/>
      <c r="EO187" s="5"/>
      <c r="EP187" s="5"/>
      <c r="EQ187" s="5"/>
      <c r="ER187" s="155"/>
      <c r="ES187" s="5"/>
      <c r="ET187" s="5"/>
      <c r="EU187" s="5"/>
      <c r="EV187" s="5"/>
      <c r="EW187" s="5"/>
      <c r="EX187" s="5"/>
      <c r="EY187" s="5"/>
      <c r="EZ187" s="5"/>
      <c r="FA187" s="155"/>
      <c r="FB187" s="5"/>
      <c r="FC187" s="5"/>
      <c r="FD187" s="155"/>
      <c r="FE187" s="5"/>
      <c r="FF187" s="5"/>
      <c r="FG187" s="155"/>
      <c r="FH187" s="5"/>
      <c r="FI187" s="5"/>
      <c r="FJ187" s="155"/>
      <c r="FK187" s="5"/>
      <c r="FL187" s="5"/>
      <c r="FM187" s="155"/>
      <c r="FN187" s="5"/>
      <c r="FO187" s="5"/>
      <c r="FP187" s="15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250">
        <f aca="true" t="shared" si="53" ref="GA187:GA196">+L187</f>
        <v>0</v>
      </c>
    </row>
    <row r="188" spans="1:183" ht="21" customHeight="1">
      <c r="A188" s="173" t="s">
        <v>1736</v>
      </c>
      <c r="B188" s="94" t="s">
        <v>789</v>
      </c>
      <c r="C188" s="97" t="s">
        <v>790</v>
      </c>
      <c r="D188" s="50" t="s">
        <v>94</v>
      </c>
      <c r="E188" s="27">
        <v>1150</v>
      </c>
      <c r="F188" s="28">
        <v>35</v>
      </c>
      <c r="G188" s="28"/>
      <c r="H188" s="269">
        <f t="shared" si="45"/>
        <v>35</v>
      </c>
      <c r="I188" s="93">
        <f t="shared" si="46"/>
        <v>0</v>
      </c>
      <c r="J188" s="49">
        <f t="shared" si="47"/>
        <v>0</v>
      </c>
      <c r="K188" s="263">
        <f t="shared" si="48"/>
        <v>0</v>
      </c>
      <c r="L188" s="147">
        <f t="shared" si="50"/>
        <v>0</v>
      </c>
      <c r="M188" s="136">
        <f t="shared" si="51"/>
        <v>0</v>
      </c>
      <c r="N188" s="188"/>
      <c r="O188" s="142">
        <f t="shared" si="49"/>
        <v>0</v>
      </c>
      <c r="P188" s="49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155"/>
      <c r="BS188" s="5"/>
      <c r="BT188" s="5"/>
      <c r="BU188" s="5"/>
      <c r="BV188" s="5"/>
      <c r="BW188" s="5"/>
      <c r="BX188" s="155"/>
      <c r="BY188" s="5"/>
      <c r="BZ188" s="5"/>
      <c r="CA188" s="155"/>
      <c r="CB188" s="5"/>
      <c r="CC188" s="5"/>
      <c r="CD188" s="15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155"/>
      <c r="CQ188" s="5"/>
      <c r="CR188" s="5"/>
      <c r="CS188" s="5"/>
      <c r="CT188" s="5"/>
      <c r="CU188" s="5"/>
      <c r="CV188" s="15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155"/>
      <c r="DI188" s="5"/>
      <c r="DJ188" s="5"/>
      <c r="DK188" s="155"/>
      <c r="DL188" s="5"/>
      <c r="DM188" s="5"/>
      <c r="DN188" s="15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155"/>
      <c r="DZ188" s="5"/>
      <c r="EA188" s="5"/>
      <c r="EB188" s="5"/>
      <c r="EC188" s="155"/>
      <c r="ED188" s="5"/>
      <c r="EE188" s="5"/>
      <c r="EF188" s="160"/>
      <c r="EG188" s="5"/>
      <c r="EH188" s="5"/>
      <c r="EI188" s="5"/>
      <c r="EJ188" s="5"/>
      <c r="EK188" s="5"/>
      <c r="EL188" s="150"/>
      <c r="EM188" s="5"/>
      <c r="EN188" s="5"/>
      <c r="EO188" s="5"/>
      <c r="EP188" s="5"/>
      <c r="EQ188" s="5"/>
      <c r="ER188" s="155"/>
      <c r="ES188" s="5"/>
      <c r="ET188" s="5"/>
      <c r="EU188" s="5"/>
      <c r="EV188" s="5"/>
      <c r="EW188" s="5"/>
      <c r="EX188" s="5"/>
      <c r="EY188" s="5"/>
      <c r="EZ188" s="5"/>
      <c r="FA188" s="155"/>
      <c r="FB188" s="5"/>
      <c r="FC188" s="5"/>
      <c r="FD188" s="155"/>
      <c r="FE188" s="5"/>
      <c r="FF188" s="5"/>
      <c r="FG188" s="155"/>
      <c r="FH188" s="5"/>
      <c r="FI188" s="5"/>
      <c r="FJ188" s="155"/>
      <c r="FK188" s="5"/>
      <c r="FL188" s="5"/>
      <c r="FM188" s="155"/>
      <c r="FN188" s="5"/>
      <c r="FO188" s="5"/>
      <c r="FP188" s="15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250">
        <f t="shared" si="53"/>
        <v>0</v>
      </c>
    </row>
    <row r="189" spans="1:183" ht="21" customHeight="1">
      <c r="A189" s="173" t="s">
        <v>1737</v>
      </c>
      <c r="B189" s="94" t="s">
        <v>791</v>
      </c>
      <c r="C189" s="95" t="s">
        <v>792</v>
      </c>
      <c r="D189" s="50" t="s">
        <v>116</v>
      </c>
      <c r="E189" s="27">
        <v>3.531</v>
      </c>
      <c r="F189" s="28">
        <v>6272</v>
      </c>
      <c r="G189" s="28"/>
      <c r="H189" s="269">
        <f t="shared" si="45"/>
        <v>6272</v>
      </c>
      <c r="I189" s="93">
        <f t="shared" si="46"/>
        <v>0</v>
      </c>
      <c r="J189" s="49">
        <f t="shared" si="47"/>
        <v>1803</v>
      </c>
      <c r="K189" s="263">
        <f t="shared" si="48"/>
        <v>1803</v>
      </c>
      <c r="L189" s="147">
        <f t="shared" si="50"/>
        <v>3000</v>
      </c>
      <c r="M189" s="136">
        <f t="shared" si="51"/>
        <v>3900</v>
      </c>
      <c r="N189" s="188"/>
      <c r="O189" s="142">
        <f t="shared" si="49"/>
        <v>0</v>
      </c>
      <c r="P189" s="49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155"/>
      <c r="BS189" s="5"/>
      <c r="BT189" s="5"/>
      <c r="BU189" s="5"/>
      <c r="BV189" s="5"/>
      <c r="BW189" s="5"/>
      <c r="BX189" s="155"/>
      <c r="BY189" s="5"/>
      <c r="BZ189" s="5"/>
      <c r="CA189" s="155"/>
      <c r="CB189" s="5"/>
      <c r="CC189" s="5"/>
      <c r="CD189" s="15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155"/>
      <c r="CQ189" s="5"/>
      <c r="CR189" s="5"/>
      <c r="CS189" s="5"/>
      <c r="CT189" s="5"/>
      <c r="CU189" s="5"/>
      <c r="CV189" s="15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155"/>
      <c r="DI189" s="5"/>
      <c r="DJ189" s="5"/>
      <c r="DK189" s="155"/>
      <c r="DL189" s="5"/>
      <c r="DM189" s="5"/>
      <c r="DN189" s="15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155"/>
      <c r="DZ189" s="5"/>
      <c r="EA189" s="5"/>
      <c r="EB189" s="5"/>
      <c r="EC189" s="155"/>
      <c r="ED189" s="5"/>
      <c r="EE189" s="5"/>
      <c r="EF189" s="160"/>
      <c r="EG189" s="5"/>
      <c r="EH189" s="5"/>
      <c r="EI189" s="5"/>
      <c r="EJ189" s="5"/>
      <c r="EK189" s="5"/>
      <c r="EL189" s="150"/>
      <c r="EM189" s="5"/>
      <c r="EN189" s="5"/>
      <c r="EO189" s="5"/>
      <c r="EP189" s="5"/>
      <c r="EQ189" s="5"/>
      <c r="ER189" s="155"/>
      <c r="ES189" s="5"/>
      <c r="ET189" s="5"/>
      <c r="EU189" s="5"/>
      <c r="EV189" s="5"/>
      <c r="EW189" s="5"/>
      <c r="EX189" s="5"/>
      <c r="EY189" s="5"/>
      <c r="EZ189" s="5"/>
      <c r="FA189" s="155"/>
      <c r="FB189" s="5"/>
      <c r="FC189" s="5"/>
      <c r="FD189" s="155"/>
      <c r="FE189" s="5"/>
      <c r="FF189" s="5"/>
      <c r="FG189" s="155"/>
      <c r="FH189" s="5"/>
      <c r="FI189" s="5"/>
      <c r="FJ189" s="155"/>
      <c r="FK189" s="5"/>
      <c r="FL189" s="5"/>
      <c r="FM189" s="155"/>
      <c r="FN189" s="5"/>
      <c r="FO189" s="5"/>
      <c r="FP189" s="155">
        <v>1803</v>
      </c>
      <c r="FQ189" s="5">
        <v>3000</v>
      </c>
      <c r="FR189" s="5"/>
      <c r="FS189" s="5"/>
      <c r="FT189" s="5"/>
      <c r="FU189" s="5"/>
      <c r="FV189" s="5"/>
      <c r="FW189" s="5"/>
      <c r="FX189" s="5"/>
      <c r="FY189" s="5"/>
      <c r="FZ189" s="5"/>
      <c r="GA189" s="250" t="s">
        <v>1923</v>
      </c>
    </row>
    <row r="190" spans="1:183" ht="21" customHeight="1">
      <c r="A190" s="173" t="s">
        <v>1738</v>
      </c>
      <c r="B190" s="94" t="s">
        <v>793</v>
      </c>
      <c r="C190" s="97" t="s">
        <v>794</v>
      </c>
      <c r="D190" s="50" t="s">
        <v>116</v>
      </c>
      <c r="E190" s="27">
        <v>1508.7</v>
      </c>
      <c r="F190" s="28">
        <v>600</v>
      </c>
      <c r="G190" s="28"/>
      <c r="H190" s="269">
        <f aca="true" t="shared" si="54" ref="H190:H227">F190+G190</f>
        <v>600</v>
      </c>
      <c r="I190" s="93">
        <f aca="true" t="shared" si="55" ref="I190:I232">P190+R190+U190+X190+AD190+AA190+AG190+AJ190+AM190+AP190+AS190+AV190+AY190+BB190+BE190+BH190+BK190+BN190+BQ190+BT190+BW190+BZ190+CC190+CF190+CI190+CL190+CO190+CR190+CU190+CX190+DA190+DD190+DG190+DJ190+DM190+DP190+DS190+DV190+DY190+EB190+EE190+EH190+EK190+EN190+EQ190+ET190+EW190+EZ190+FC190+FF190+FI190+FL190+FO190+FR190+FU190+FX190</f>
        <v>0</v>
      </c>
      <c r="J190" s="49">
        <f aca="true" t="shared" si="56" ref="J190:J232">S190+V190+Y190+AB190+AE190+AH190+AK190+AN190+AQ190+AT190+AW190+AZ190+BC190+BF190+BI190+BL190+BO190+BR190+BX190+CA190+CD190+CG190+CJ190+CP190+CS190+CV190+CY190+DB190+DH190+CM190+DE190+FY190+DK190+DN190+DQ190+DT190+DW190+DZ190+EC190+EF190+EI190+EL190+EO190+ER190+EU190+EX190+FA190+FD190+FG190+FJ190+FM190+FP190+FS190+FV190</f>
        <v>0</v>
      </c>
      <c r="K190" s="263">
        <f aca="true" t="shared" si="57" ref="K190:K227">I190+J190</f>
        <v>0</v>
      </c>
      <c r="L190" s="147">
        <f t="shared" si="50"/>
        <v>0</v>
      </c>
      <c r="M190" s="136">
        <f t="shared" si="51"/>
        <v>0</v>
      </c>
      <c r="N190" s="188"/>
      <c r="O190" s="142">
        <f aca="true" t="shared" si="58" ref="O190:O227">E190*N190</f>
        <v>0</v>
      </c>
      <c r="P190" s="49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155"/>
      <c r="BS190" s="5"/>
      <c r="BT190" s="5"/>
      <c r="BU190" s="5"/>
      <c r="BV190" s="5"/>
      <c r="BW190" s="5"/>
      <c r="BX190" s="155"/>
      <c r="BY190" s="5"/>
      <c r="BZ190" s="5"/>
      <c r="CA190" s="155"/>
      <c r="CB190" s="5"/>
      <c r="CC190" s="5"/>
      <c r="CD190" s="15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155"/>
      <c r="CQ190" s="5"/>
      <c r="CR190" s="5"/>
      <c r="CS190" s="5"/>
      <c r="CT190" s="5"/>
      <c r="CU190" s="5"/>
      <c r="CV190" s="15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155"/>
      <c r="DI190" s="5"/>
      <c r="DJ190" s="5"/>
      <c r="DK190" s="155"/>
      <c r="DL190" s="5"/>
      <c r="DM190" s="5"/>
      <c r="DN190" s="15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155"/>
      <c r="DZ190" s="5"/>
      <c r="EA190" s="5"/>
      <c r="EB190" s="5"/>
      <c r="EC190" s="155"/>
      <c r="ED190" s="5"/>
      <c r="EE190" s="5"/>
      <c r="EF190" s="160"/>
      <c r="EG190" s="5"/>
      <c r="EH190" s="5"/>
      <c r="EI190" s="5"/>
      <c r="EJ190" s="5"/>
      <c r="EK190" s="5"/>
      <c r="EL190" s="150"/>
      <c r="EM190" s="5"/>
      <c r="EN190" s="5"/>
      <c r="EO190" s="5"/>
      <c r="EP190" s="5"/>
      <c r="EQ190" s="5"/>
      <c r="ER190" s="155"/>
      <c r="ES190" s="5"/>
      <c r="ET190" s="5"/>
      <c r="EU190" s="5"/>
      <c r="EV190" s="5"/>
      <c r="EW190" s="5"/>
      <c r="EX190" s="5"/>
      <c r="EY190" s="5"/>
      <c r="EZ190" s="5"/>
      <c r="FA190" s="155"/>
      <c r="FB190" s="5"/>
      <c r="FC190" s="5"/>
      <c r="FD190" s="155"/>
      <c r="FE190" s="5"/>
      <c r="FF190" s="5"/>
      <c r="FG190" s="155"/>
      <c r="FH190" s="5"/>
      <c r="FI190" s="5"/>
      <c r="FJ190" s="155"/>
      <c r="FK190" s="5"/>
      <c r="FL190" s="5"/>
      <c r="FM190" s="155"/>
      <c r="FN190" s="5"/>
      <c r="FO190" s="5"/>
      <c r="FP190" s="15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250">
        <f t="shared" si="53"/>
        <v>0</v>
      </c>
    </row>
    <row r="191" spans="1:183" ht="21" customHeight="1">
      <c r="A191" s="173" t="s">
        <v>1739</v>
      </c>
      <c r="B191" s="210" t="s">
        <v>795</v>
      </c>
      <c r="C191" s="95" t="s">
        <v>796</v>
      </c>
      <c r="D191" s="50" t="s">
        <v>94</v>
      </c>
      <c r="E191" s="195">
        <v>224.7</v>
      </c>
      <c r="F191" s="28">
        <v>56</v>
      </c>
      <c r="G191" s="28"/>
      <c r="H191" s="269">
        <f t="shared" si="54"/>
        <v>56</v>
      </c>
      <c r="I191" s="93">
        <f t="shared" si="55"/>
        <v>0</v>
      </c>
      <c r="J191" s="49">
        <f t="shared" si="56"/>
        <v>0</v>
      </c>
      <c r="K191" s="263">
        <f t="shared" si="57"/>
        <v>0</v>
      </c>
      <c r="L191" s="147">
        <f t="shared" si="50"/>
        <v>70</v>
      </c>
      <c r="M191" s="136">
        <f t="shared" si="51"/>
        <v>91</v>
      </c>
      <c r="N191" s="188">
        <f aca="true" t="shared" si="59" ref="N191:N200">L191-K191-H191</f>
        <v>14</v>
      </c>
      <c r="O191" s="142">
        <f t="shared" si="58"/>
        <v>3145.7999999999997</v>
      </c>
      <c r="P191" s="49"/>
      <c r="Q191" s="5">
        <v>20</v>
      </c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155"/>
      <c r="BS191" s="5"/>
      <c r="BT191" s="5"/>
      <c r="BU191" s="5"/>
      <c r="BV191" s="5"/>
      <c r="BW191" s="5"/>
      <c r="BX191" s="155"/>
      <c r="BY191" s="5"/>
      <c r="BZ191" s="5"/>
      <c r="CA191" s="155"/>
      <c r="CB191" s="5"/>
      <c r="CC191" s="5"/>
      <c r="CD191" s="15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155"/>
      <c r="CQ191" s="5"/>
      <c r="CR191" s="5"/>
      <c r="CS191" s="5"/>
      <c r="CT191" s="5"/>
      <c r="CU191" s="5"/>
      <c r="CV191" s="15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155"/>
      <c r="DI191" s="5"/>
      <c r="DJ191" s="5"/>
      <c r="DK191" s="155"/>
      <c r="DL191" s="5"/>
      <c r="DM191" s="5"/>
      <c r="DN191" s="155"/>
      <c r="DO191" s="5"/>
      <c r="DP191" s="5"/>
      <c r="DQ191" s="5"/>
      <c r="DR191" s="5"/>
      <c r="DS191" s="5"/>
      <c r="DT191" s="5"/>
      <c r="DU191" s="5">
        <v>50</v>
      </c>
      <c r="DV191" s="5"/>
      <c r="DW191" s="5"/>
      <c r="DX191" s="5"/>
      <c r="DY191" s="155"/>
      <c r="DZ191" s="5"/>
      <c r="EA191" s="5"/>
      <c r="EB191" s="5"/>
      <c r="EC191" s="155"/>
      <c r="ED191" s="5"/>
      <c r="EE191" s="5"/>
      <c r="EF191" s="160"/>
      <c r="EG191" s="5"/>
      <c r="EH191" s="5"/>
      <c r="EI191" s="5"/>
      <c r="EJ191" s="5"/>
      <c r="EK191" s="5"/>
      <c r="EL191" s="150"/>
      <c r="EM191" s="5"/>
      <c r="EN191" s="5"/>
      <c r="EO191" s="5"/>
      <c r="EP191" s="5"/>
      <c r="EQ191" s="5"/>
      <c r="ER191" s="155"/>
      <c r="ES191" s="5"/>
      <c r="ET191" s="5"/>
      <c r="EU191" s="5"/>
      <c r="EV191" s="5"/>
      <c r="EW191" s="5"/>
      <c r="EX191" s="5"/>
      <c r="EY191" s="5"/>
      <c r="EZ191" s="5"/>
      <c r="FA191" s="155"/>
      <c r="FB191" s="5"/>
      <c r="FC191" s="5"/>
      <c r="FD191" s="155"/>
      <c r="FE191" s="5"/>
      <c r="FF191" s="5"/>
      <c r="FG191" s="155"/>
      <c r="FH191" s="5"/>
      <c r="FI191" s="5"/>
      <c r="FJ191" s="155"/>
      <c r="FK191" s="5"/>
      <c r="FL191" s="5"/>
      <c r="FM191" s="155"/>
      <c r="FN191" s="5"/>
      <c r="FO191" s="5"/>
      <c r="FP191" s="15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250" t="s">
        <v>1926</v>
      </c>
    </row>
    <row r="192" spans="1:183" ht="21" customHeight="1">
      <c r="A192" s="173" t="s">
        <v>1740</v>
      </c>
      <c r="B192" s="94"/>
      <c r="C192" s="95" t="s">
        <v>797</v>
      </c>
      <c r="D192" s="50" t="s">
        <v>94</v>
      </c>
      <c r="E192" s="27">
        <v>100</v>
      </c>
      <c r="F192" s="28"/>
      <c r="G192" s="28"/>
      <c r="H192" s="269">
        <f t="shared" si="54"/>
        <v>0</v>
      </c>
      <c r="I192" s="93">
        <f t="shared" si="55"/>
        <v>0</v>
      </c>
      <c r="J192" s="49">
        <f t="shared" si="56"/>
        <v>0</v>
      </c>
      <c r="K192" s="263">
        <f t="shared" si="57"/>
        <v>0</v>
      </c>
      <c r="L192" s="147">
        <f t="shared" si="50"/>
        <v>20</v>
      </c>
      <c r="M192" s="136">
        <f t="shared" si="51"/>
        <v>26</v>
      </c>
      <c r="N192" s="188">
        <f t="shared" si="59"/>
        <v>20</v>
      </c>
      <c r="O192" s="142">
        <f t="shared" si="58"/>
        <v>2000</v>
      </c>
      <c r="P192" s="49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155"/>
      <c r="BS192" s="5"/>
      <c r="BT192" s="5"/>
      <c r="BU192" s="5"/>
      <c r="BV192" s="5"/>
      <c r="BW192" s="5"/>
      <c r="BX192" s="155"/>
      <c r="BY192" s="5"/>
      <c r="BZ192" s="5"/>
      <c r="CA192" s="155"/>
      <c r="CB192" s="5"/>
      <c r="CC192" s="5"/>
      <c r="CD192" s="15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155"/>
      <c r="CQ192" s="5"/>
      <c r="CR192" s="5"/>
      <c r="CS192" s="5"/>
      <c r="CT192" s="5"/>
      <c r="CU192" s="5"/>
      <c r="CV192" s="15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155"/>
      <c r="DI192" s="5"/>
      <c r="DJ192" s="5"/>
      <c r="DK192" s="155"/>
      <c r="DL192" s="5"/>
      <c r="DM192" s="5"/>
      <c r="DN192" s="15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155"/>
      <c r="DZ192" s="5"/>
      <c r="EA192" s="5"/>
      <c r="EB192" s="5"/>
      <c r="EC192" s="155"/>
      <c r="ED192" s="5">
        <v>20</v>
      </c>
      <c r="EE192" s="5"/>
      <c r="EF192" s="160"/>
      <c r="EG192" s="5"/>
      <c r="EH192" s="5"/>
      <c r="EI192" s="5"/>
      <c r="EJ192" s="5"/>
      <c r="EK192" s="5"/>
      <c r="EL192" s="150"/>
      <c r="EM192" s="5"/>
      <c r="EN192" s="5"/>
      <c r="EO192" s="5"/>
      <c r="EP192" s="5"/>
      <c r="EQ192" s="5"/>
      <c r="ER192" s="155"/>
      <c r="ES192" s="5"/>
      <c r="ET192" s="5"/>
      <c r="EU192" s="5"/>
      <c r="EV192" s="5"/>
      <c r="EW192" s="5"/>
      <c r="EX192" s="5"/>
      <c r="EY192" s="5"/>
      <c r="EZ192" s="5"/>
      <c r="FA192" s="155"/>
      <c r="FB192" s="5"/>
      <c r="FC192" s="5"/>
      <c r="FD192" s="155"/>
      <c r="FE192" s="5"/>
      <c r="FF192" s="5"/>
      <c r="FG192" s="155"/>
      <c r="FH192" s="5"/>
      <c r="FI192" s="5"/>
      <c r="FJ192" s="155"/>
      <c r="FK192" s="5"/>
      <c r="FL192" s="5"/>
      <c r="FM192" s="155"/>
      <c r="FN192" s="5"/>
      <c r="FO192" s="5"/>
      <c r="FP192" s="15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250" t="s">
        <v>1928</v>
      </c>
    </row>
    <row r="193" spans="1:183" ht="21" customHeight="1">
      <c r="A193" s="173" t="s">
        <v>1741</v>
      </c>
      <c r="B193" s="210" t="s">
        <v>798</v>
      </c>
      <c r="C193" s="95" t="s">
        <v>799</v>
      </c>
      <c r="D193" s="50" t="s">
        <v>94</v>
      </c>
      <c r="E193" s="27">
        <v>663.4</v>
      </c>
      <c r="F193" s="28">
        <v>30</v>
      </c>
      <c r="G193" s="28"/>
      <c r="H193" s="269">
        <f t="shared" si="54"/>
        <v>30</v>
      </c>
      <c r="I193" s="93">
        <f t="shared" si="55"/>
        <v>0</v>
      </c>
      <c r="J193" s="49">
        <f t="shared" si="56"/>
        <v>30</v>
      </c>
      <c r="K193" s="263">
        <f t="shared" si="57"/>
        <v>30</v>
      </c>
      <c r="L193" s="147">
        <f t="shared" si="50"/>
        <v>60</v>
      </c>
      <c r="M193" s="136">
        <f t="shared" si="51"/>
        <v>78</v>
      </c>
      <c r="N193" s="188">
        <f t="shared" si="59"/>
        <v>0</v>
      </c>
      <c r="O193" s="142">
        <f t="shared" si="58"/>
        <v>0</v>
      </c>
      <c r="P193" s="49"/>
      <c r="Q193" s="5">
        <v>10</v>
      </c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155"/>
      <c r="BS193" s="5"/>
      <c r="BT193" s="5"/>
      <c r="BU193" s="5"/>
      <c r="BV193" s="5"/>
      <c r="BW193" s="5"/>
      <c r="BX193" s="155"/>
      <c r="BY193" s="5"/>
      <c r="BZ193" s="5"/>
      <c r="CA193" s="155"/>
      <c r="CB193" s="5"/>
      <c r="CC193" s="5"/>
      <c r="CD193" s="15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155"/>
      <c r="CQ193" s="5"/>
      <c r="CR193" s="5"/>
      <c r="CS193" s="5"/>
      <c r="CT193" s="5"/>
      <c r="CU193" s="5"/>
      <c r="CV193" s="15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155"/>
      <c r="DI193" s="5"/>
      <c r="DJ193" s="5"/>
      <c r="DK193" s="155"/>
      <c r="DL193" s="5"/>
      <c r="DM193" s="5"/>
      <c r="DN193" s="155"/>
      <c r="DO193" s="5"/>
      <c r="DP193" s="5"/>
      <c r="DQ193" s="5"/>
      <c r="DR193" s="5"/>
      <c r="DS193" s="5"/>
      <c r="DT193" s="5">
        <v>30</v>
      </c>
      <c r="DU193" s="5">
        <v>50</v>
      </c>
      <c r="DV193" s="5"/>
      <c r="DW193" s="5"/>
      <c r="DX193" s="5"/>
      <c r="DY193" s="155"/>
      <c r="DZ193" s="5"/>
      <c r="EA193" s="5"/>
      <c r="EB193" s="5"/>
      <c r="EC193" s="155"/>
      <c r="ED193" s="5"/>
      <c r="EE193" s="5"/>
      <c r="EF193" s="160"/>
      <c r="EG193" s="5"/>
      <c r="EH193" s="5"/>
      <c r="EI193" s="5"/>
      <c r="EJ193" s="5"/>
      <c r="EK193" s="5"/>
      <c r="EL193" s="150"/>
      <c r="EM193" s="5"/>
      <c r="EN193" s="5"/>
      <c r="EO193" s="5"/>
      <c r="EP193" s="5"/>
      <c r="EQ193" s="5"/>
      <c r="ER193" s="155"/>
      <c r="ES193" s="5"/>
      <c r="ET193" s="5"/>
      <c r="EU193" s="5"/>
      <c r="EV193" s="5"/>
      <c r="EW193" s="5"/>
      <c r="EX193" s="5"/>
      <c r="EY193" s="5"/>
      <c r="EZ193" s="5"/>
      <c r="FA193" s="155"/>
      <c r="FB193" s="5"/>
      <c r="FC193" s="5"/>
      <c r="FD193" s="155"/>
      <c r="FE193" s="5"/>
      <c r="FF193" s="5"/>
      <c r="FG193" s="155"/>
      <c r="FH193" s="5"/>
      <c r="FI193" s="5"/>
      <c r="FJ193" s="155"/>
      <c r="FK193" s="5"/>
      <c r="FL193" s="5"/>
      <c r="FM193" s="155"/>
      <c r="FN193" s="5"/>
      <c r="FO193" s="5"/>
      <c r="FP193" s="15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250" t="s">
        <v>1927</v>
      </c>
    </row>
    <row r="194" spans="1:183" ht="21" customHeight="1">
      <c r="A194" s="173"/>
      <c r="B194" s="210"/>
      <c r="C194" s="95" t="s">
        <v>1902</v>
      </c>
      <c r="D194" s="50"/>
      <c r="E194" s="27"/>
      <c r="F194" s="28"/>
      <c r="G194" s="28"/>
      <c r="H194" s="269"/>
      <c r="I194" s="93"/>
      <c r="J194" s="49"/>
      <c r="K194" s="263"/>
      <c r="L194" s="147">
        <f t="shared" si="50"/>
        <v>0</v>
      </c>
      <c r="M194" s="136"/>
      <c r="N194" s="188">
        <f t="shared" si="59"/>
        <v>0</v>
      </c>
      <c r="O194" s="142">
        <f t="shared" si="58"/>
        <v>0</v>
      </c>
      <c r="P194" s="49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155"/>
      <c r="BS194" s="5"/>
      <c r="BT194" s="5"/>
      <c r="BU194" s="5"/>
      <c r="BV194" s="5"/>
      <c r="BW194" s="5"/>
      <c r="BX194" s="155"/>
      <c r="BY194" s="5"/>
      <c r="BZ194" s="5"/>
      <c r="CA194" s="155"/>
      <c r="CB194" s="5"/>
      <c r="CC194" s="5"/>
      <c r="CD194" s="15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155"/>
      <c r="CQ194" s="5"/>
      <c r="CR194" s="5"/>
      <c r="CS194" s="5"/>
      <c r="CT194" s="5"/>
      <c r="CU194" s="5"/>
      <c r="CV194" s="15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155"/>
      <c r="DI194" s="5"/>
      <c r="DJ194" s="5"/>
      <c r="DK194" s="155"/>
      <c r="DL194" s="5"/>
      <c r="DM194" s="5"/>
      <c r="DN194" s="15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155"/>
      <c r="DZ194" s="5"/>
      <c r="EA194" s="5"/>
      <c r="EB194" s="5"/>
      <c r="EC194" s="155"/>
      <c r="ED194" s="5"/>
      <c r="EE194" s="5"/>
      <c r="EF194" s="160"/>
      <c r="EG194" s="5"/>
      <c r="EH194" s="5"/>
      <c r="EI194" s="5"/>
      <c r="EJ194" s="5"/>
      <c r="EK194" s="5"/>
      <c r="EL194" s="150"/>
      <c r="EM194" s="5"/>
      <c r="EN194" s="5"/>
      <c r="EO194" s="5"/>
      <c r="EP194" s="5"/>
      <c r="EQ194" s="5"/>
      <c r="ER194" s="155"/>
      <c r="ES194" s="5"/>
      <c r="ET194" s="5"/>
      <c r="EU194" s="5"/>
      <c r="EV194" s="5"/>
      <c r="EW194" s="5"/>
      <c r="EX194" s="5"/>
      <c r="EY194" s="5"/>
      <c r="EZ194" s="5"/>
      <c r="FA194" s="155"/>
      <c r="FB194" s="5"/>
      <c r="FC194" s="5"/>
      <c r="FD194" s="155"/>
      <c r="FE194" s="5"/>
      <c r="FF194" s="5"/>
      <c r="FG194" s="155"/>
      <c r="FH194" s="5"/>
      <c r="FI194" s="5"/>
      <c r="FJ194" s="155"/>
      <c r="FK194" s="5"/>
      <c r="FL194" s="5"/>
      <c r="FM194" s="155"/>
      <c r="FN194" s="5"/>
      <c r="FO194" s="5"/>
      <c r="FP194" s="15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250">
        <f t="shared" si="53"/>
        <v>0</v>
      </c>
    </row>
    <row r="195" spans="1:183" ht="21" customHeight="1">
      <c r="A195" s="173"/>
      <c r="B195" s="210"/>
      <c r="C195" s="135" t="s">
        <v>2056</v>
      </c>
      <c r="D195" s="50"/>
      <c r="E195" s="27">
        <v>4280</v>
      </c>
      <c r="F195" s="28"/>
      <c r="G195" s="28"/>
      <c r="H195" s="269"/>
      <c r="I195" s="93"/>
      <c r="J195" s="49"/>
      <c r="K195" s="263"/>
      <c r="L195" s="147">
        <f t="shared" si="50"/>
        <v>20</v>
      </c>
      <c r="M195" s="136"/>
      <c r="N195" s="188">
        <f t="shared" si="59"/>
        <v>20</v>
      </c>
      <c r="O195" s="142">
        <f t="shared" si="58"/>
        <v>85600</v>
      </c>
      <c r="P195" s="49"/>
      <c r="Q195" s="5">
        <v>20</v>
      </c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155"/>
      <c r="BS195" s="5"/>
      <c r="BT195" s="5"/>
      <c r="BU195" s="5"/>
      <c r="BV195" s="5"/>
      <c r="BW195" s="5"/>
      <c r="BX195" s="155"/>
      <c r="BY195" s="5"/>
      <c r="BZ195" s="5"/>
      <c r="CA195" s="155"/>
      <c r="CB195" s="5"/>
      <c r="CC195" s="5"/>
      <c r="CD195" s="15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155"/>
      <c r="CQ195" s="5"/>
      <c r="CR195" s="5"/>
      <c r="CS195" s="5"/>
      <c r="CT195" s="5"/>
      <c r="CU195" s="5"/>
      <c r="CV195" s="15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155"/>
      <c r="DI195" s="5"/>
      <c r="DJ195" s="5"/>
      <c r="DK195" s="155"/>
      <c r="DL195" s="5"/>
      <c r="DM195" s="5"/>
      <c r="DN195" s="15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155"/>
      <c r="DZ195" s="5"/>
      <c r="EA195" s="5"/>
      <c r="EB195" s="5"/>
      <c r="EC195" s="155"/>
      <c r="ED195" s="5"/>
      <c r="EE195" s="5"/>
      <c r="EF195" s="160"/>
      <c r="EG195" s="5"/>
      <c r="EH195" s="5"/>
      <c r="EI195" s="5"/>
      <c r="EJ195" s="5"/>
      <c r="EK195" s="5"/>
      <c r="EL195" s="150"/>
      <c r="EM195" s="5"/>
      <c r="EN195" s="5"/>
      <c r="EO195" s="5"/>
      <c r="EP195" s="5"/>
      <c r="EQ195" s="5"/>
      <c r="ER195" s="155"/>
      <c r="ES195" s="5"/>
      <c r="ET195" s="5"/>
      <c r="EU195" s="5"/>
      <c r="EV195" s="5"/>
      <c r="EW195" s="5"/>
      <c r="EX195" s="5"/>
      <c r="EY195" s="5"/>
      <c r="EZ195" s="5"/>
      <c r="FA195" s="155"/>
      <c r="FB195" s="5"/>
      <c r="FC195" s="5"/>
      <c r="FD195" s="155"/>
      <c r="FE195" s="5"/>
      <c r="FF195" s="5"/>
      <c r="FG195" s="155"/>
      <c r="FH195" s="5"/>
      <c r="FI195" s="5"/>
      <c r="FJ195" s="155"/>
      <c r="FK195" s="5"/>
      <c r="FL195" s="5"/>
      <c r="FM195" s="155"/>
      <c r="FN195" s="5"/>
      <c r="FO195" s="5"/>
      <c r="FP195" s="15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250"/>
    </row>
    <row r="196" spans="1:183" ht="21" customHeight="1">
      <c r="A196" s="173"/>
      <c r="B196" s="210"/>
      <c r="C196" s="95" t="s">
        <v>1903</v>
      </c>
      <c r="D196" s="50"/>
      <c r="E196" s="27"/>
      <c r="F196" s="28"/>
      <c r="G196" s="28"/>
      <c r="H196" s="269"/>
      <c r="I196" s="93"/>
      <c r="J196" s="49"/>
      <c r="K196" s="263"/>
      <c r="L196" s="147">
        <f t="shared" si="50"/>
        <v>0</v>
      </c>
      <c r="M196" s="136"/>
      <c r="N196" s="188">
        <f t="shared" si="59"/>
        <v>0</v>
      </c>
      <c r="O196" s="142">
        <f t="shared" si="58"/>
        <v>0</v>
      </c>
      <c r="P196" s="49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155"/>
      <c r="BS196" s="5"/>
      <c r="BT196" s="5"/>
      <c r="BU196" s="5"/>
      <c r="BV196" s="5"/>
      <c r="BW196" s="5"/>
      <c r="BX196" s="155"/>
      <c r="BY196" s="5"/>
      <c r="BZ196" s="5"/>
      <c r="CA196" s="155"/>
      <c r="CB196" s="5"/>
      <c r="CC196" s="5"/>
      <c r="CD196" s="15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155"/>
      <c r="CQ196" s="5"/>
      <c r="CR196" s="5"/>
      <c r="CS196" s="5"/>
      <c r="CT196" s="5"/>
      <c r="CU196" s="5"/>
      <c r="CV196" s="15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155"/>
      <c r="DI196" s="5"/>
      <c r="DJ196" s="5"/>
      <c r="DK196" s="155"/>
      <c r="DL196" s="5"/>
      <c r="DM196" s="5"/>
      <c r="DN196" s="15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155"/>
      <c r="DZ196" s="5"/>
      <c r="EA196" s="5"/>
      <c r="EB196" s="5"/>
      <c r="EC196" s="155"/>
      <c r="ED196" s="5"/>
      <c r="EE196" s="5"/>
      <c r="EF196" s="160"/>
      <c r="EG196" s="5"/>
      <c r="EH196" s="5"/>
      <c r="EI196" s="5"/>
      <c r="EJ196" s="5"/>
      <c r="EK196" s="5"/>
      <c r="EL196" s="150"/>
      <c r="EM196" s="5"/>
      <c r="EN196" s="5"/>
      <c r="EO196" s="5"/>
      <c r="EP196" s="5"/>
      <c r="EQ196" s="5"/>
      <c r="ER196" s="155"/>
      <c r="ES196" s="5"/>
      <c r="ET196" s="5"/>
      <c r="EU196" s="5"/>
      <c r="EV196" s="5"/>
      <c r="EW196" s="5"/>
      <c r="EX196" s="5"/>
      <c r="EY196" s="5"/>
      <c r="EZ196" s="5"/>
      <c r="FA196" s="155"/>
      <c r="FB196" s="5"/>
      <c r="FC196" s="5"/>
      <c r="FD196" s="155"/>
      <c r="FE196" s="5"/>
      <c r="FF196" s="5"/>
      <c r="FG196" s="155"/>
      <c r="FH196" s="5"/>
      <c r="FI196" s="5"/>
      <c r="FJ196" s="155"/>
      <c r="FK196" s="5"/>
      <c r="FL196" s="5"/>
      <c r="FM196" s="155"/>
      <c r="FN196" s="5"/>
      <c r="FO196" s="5"/>
      <c r="FP196" s="15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250">
        <f t="shared" si="53"/>
        <v>0</v>
      </c>
    </row>
    <row r="197" spans="1:183" ht="21" customHeight="1">
      <c r="A197" s="173"/>
      <c r="B197" s="210"/>
      <c r="C197" s="135" t="s">
        <v>2056</v>
      </c>
      <c r="D197" s="50"/>
      <c r="E197" s="27">
        <v>8560</v>
      </c>
      <c r="F197" s="28"/>
      <c r="G197" s="28"/>
      <c r="H197" s="269"/>
      <c r="I197" s="93"/>
      <c r="J197" s="49"/>
      <c r="K197" s="263"/>
      <c r="L197" s="147">
        <f t="shared" si="50"/>
        <v>30</v>
      </c>
      <c r="M197" s="136"/>
      <c r="N197" s="188">
        <f t="shared" si="59"/>
        <v>30</v>
      </c>
      <c r="O197" s="142">
        <f t="shared" si="58"/>
        <v>256800</v>
      </c>
      <c r="P197" s="49"/>
      <c r="Q197" s="5">
        <v>30</v>
      </c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155"/>
      <c r="BS197" s="5"/>
      <c r="BT197" s="5"/>
      <c r="BU197" s="5"/>
      <c r="BV197" s="5"/>
      <c r="BW197" s="5"/>
      <c r="BX197" s="155"/>
      <c r="BY197" s="5"/>
      <c r="BZ197" s="5"/>
      <c r="CA197" s="155"/>
      <c r="CB197" s="5"/>
      <c r="CC197" s="5"/>
      <c r="CD197" s="15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155"/>
      <c r="CQ197" s="5"/>
      <c r="CR197" s="5"/>
      <c r="CS197" s="5"/>
      <c r="CT197" s="5"/>
      <c r="CU197" s="5"/>
      <c r="CV197" s="15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155"/>
      <c r="DI197" s="5"/>
      <c r="DJ197" s="5"/>
      <c r="DK197" s="155"/>
      <c r="DL197" s="5"/>
      <c r="DM197" s="5"/>
      <c r="DN197" s="15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155"/>
      <c r="DZ197" s="5"/>
      <c r="EA197" s="5"/>
      <c r="EB197" s="5"/>
      <c r="EC197" s="155"/>
      <c r="ED197" s="5"/>
      <c r="EE197" s="5"/>
      <c r="EF197" s="160"/>
      <c r="EG197" s="5"/>
      <c r="EH197" s="5"/>
      <c r="EI197" s="5"/>
      <c r="EJ197" s="5"/>
      <c r="EK197" s="5"/>
      <c r="EL197" s="150"/>
      <c r="EM197" s="5"/>
      <c r="EN197" s="5"/>
      <c r="EO197" s="5"/>
      <c r="EP197" s="5"/>
      <c r="EQ197" s="5"/>
      <c r="ER197" s="155"/>
      <c r="ES197" s="5"/>
      <c r="ET197" s="5"/>
      <c r="EU197" s="5"/>
      <c r="EV197" s="5"/>
      <c r="EW197" s="5"/>
      <c r="EX197" s="5"/>
      <c r="EY197" s="5"/>
      <c r="EZ197" s="5"/>
      <c r="FA197" s="155"/>
      <c r="FB197" s="5"/>
      <c r="FC197" s="5"/>
      <c r="FD197" s="155"/>
      <c r="FE197" s="5"/>
      <c r="FF197" s="5"/>
      <c r="FG197" s="155"/>
      <c r="FH197" s="5"/>
      <c r="FI197" s="5"/>
      <c r="FJ197" s="155"/>
      <c r="FK197" s="5"/>
      <c r="FL197" s="5"/>
      <c r="FM197" s="155"/>
      <c r="FN197" s="5"/>
      <c r="FO197" s="5"/>
      <c r="FP197" s="15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250"/>
    </row>
    <row r="198" spans="1:183" ht="21" customHeight="1">
      <c r="A198" s="173" t="s">
        <v>1742</v>
      </c>
      <c r="B198" s="94"/>
      <c r="C198" s="95" t="s">
        <v>1579</v>
      </c>
      <c r="D198" s="50"/>
      <c r="E198" s="27"/>
      <c r="F198" s="28"/>
      <c r="G198" s="28"/>
      <c r="H198" s="269">
        <f t="shared" si="54"/>
        <v>0</v>
      </c>
      <c r="I198" s="93">
        <f t="shared" si="55"/>
        <v>0</v>
      </c>
      <c r="J198" s="49">
        <f t="shared" si="56"/>
        <v>0</v>
      </c>
      <c r="K198" s="263">
        <f t="shared" si="57"/>
        <v>0</v>
      </c>
      <c r="L198" s="147">
        <f t="shared" si="50"/>
        <v>20</v>
      </c>
      <c r="M198" s="136">
        <f t="shared" si="51"/>
        <v>26</v>
      </c>
      <c r="N198" s="188">
        <f t="shared" si="59"/>
        <v>20</v>
      </c>
      <c r="O198" s="142">
        <f t="shared" si="58"/>
        <v>0</v>
      </c>
      <c r="P198" s="49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155"/>
      <c r="BS198" s="5"/>
      <c r="BT198" s="5"/>
      <c r="BU198" s="5"/>
      <c r="BV198" s="5"/>
      <c r="BW198" s="5"/>
      <c r="BX198" s="155"/>
      <c r="BY198" s="5"/>
      <c r="BZ198" s="5"/>
      <c r="CA198" s="155"/>
      <c r="CB198" s="5"/>
      <c r="CC198" s="5"/>
      <c r="CD198" s="15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155"/>
      <c r="CQ198" s="5"/>
      <c r="CR198" s="5"/>
      <c r="CS198" s="5"/>
      <c r="CT198" s="5"/>
      <c r="CU198" s="5"/>
      <c r="CV198" s="15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155"/>
      <c r="DI198" s="5"/>
      <c r="DJ198" s="5"/>
      <c r="DK198" s="155"/>
      <c r="DL198" s="5"/>
      <c r="DM198" s="5"/>
      <c r="DN198" s="15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155"/>
      <c r="DZ198" s="5"/>
      <c r="EA198" s="5"/>
      <c r="EB198" s="5"/>
      <c r="EC198" s="155"/>
      <c r="ED198" s="5">
        <v>20</v>
      </c>
      <c r="EE198" s="5"/>
      <c r="EF198" s="160"/>
      <c r="EG198" s="5"/>
      <c r="EH198" s="5"/>
      <c r="EI198" s="5"/>
      <c r="EJ198" s="5"/>
      <c r="EK198" s="5"/>
      <c r="EL198" s="150"/>
      <c r="EM198" s="5"/>
      <c r="EN198" s="5"/>
      <c r="EO198" s="5"/>
      <c r="EP198" s="5"/>
      <c r="EQ198" s="5"/>
      <c r="ER198" s="155"/>
      <c r="ES198" s="5"/>
      <c r="ET198" s="5"/>
      <c r="EU198" s="5"/>
      <c r="EV198" s="5"/>
      <c r="EW198" s="5"/>
      <c r="EX198" s="5"/>
      <c r="EY198" s="5"/>
      <c r="EZ198" s="5"/>
      <c r="FA198" s="155"/>
      <c r="FB198" s="5"/>
      <c r="FC198" s="5"/>
      <c r="FD198" s="155"/>
      <c r="FE198" s="5"/>
      <c r="FF198" s="5"/>
      <c r="FG198" s="155"/>
      <c r="FH198" s="5"/>
      <c r="FI198" s="5"/>
      <c r="FJ198" s="155"/>
      <c r="FK198" s="5"/>
      <c r="FL198" s="5"/>
      <c r="FM198" s="155"/>
      <c r="FN198" s="5"/>
      <c r="FO198" s="5"/>
      <c r="FP198" s="15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250" t="s">
        <v>1928</v>
      </c>
    </row>
    <row r="199" spans="1:183" ht="21" customHeight="1">
      <c r="A199" s="173" t="s">
        <v>1743</v>
      </c>
      <c r="B199" s="94"/>
      <c r="C199" s="95" t="s">
        <v>1580</v>
      </c>
      <c r="D199" s="50"/>
      <c r="E199" s="27"/>
      <c r="F199" s="28"/>
      <c r="G199" s="28"/>
      <c r="H199" s="269">
        <f t="shared" si="54"/>
        <v>0</v>
      </c>
      <c r="I199" s="93">
        <f t="shared" si="55"/>
        <v>0</v>
      </c>
      <c r="J199" s="49">
        <f t="shared" si="56"/>
        <v>0</v>
      </c>
      <c r="K199" s="263">
        <f t="shared" si="57"/>
        <v>0</v>
      </c>
      <c r="L199" s="147">
        <f t="shared" si="50"/>
        <v>20</v>
      </c>
      <c r="M199" s="136">
        <f t="shared" si="51"/>
        <v>26</v>
      </c>
      <c r="N199" s="188">
        <f t="shared" si="59"/>
        <v>20</v>
      </c>
      <c r="O199" s="142">
        <f t="shared" si="58"/>
        <v>0</v>
      </c>
      <c r="P199" s="49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155"/>
      <c r="BS199" s="5"/>
      <c r="BT199" s="5"/>
      <c r="BU199" s="5"/>
      <c r="BV199" s="5"/>
      <c r="BW199" s="5"/>
      <c r="BX199" s="155"/>
      <c r="BY199" s="5"/>
      <c r="BZ199" s="5"/>
      <c r="CA199" s="155"/>
      <c r="CB199" s="5"/>
      <c r="CC199" s="5"/>
      <c r="CD199" s="15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155"/>
      <c r="CQ199" s="5"/>
      <c r="CR199" s="5"/>
      <c r="CS199" s="5"/>
      <c r="CT199" s="5"/>
      <c r="CU199" s="5"/>
      <c r="CV199" s="15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155"/>
      <c r="DI199" s="5"/>
      <c r="DJ199" s="5"/>
      <c r="DK199" s="155"/>
      <c r="DL199" s="5"/>
      <c r="DM199" s="5"/>
      <c r="DN199" s="15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155"/>
      <c r="DZ199" s="5"/>
      <c r="EA199" s="5"/>
      <c r="EB199" s="5"/>
      <c r="EC199" s="155"/>
      <c r="ED199" s="5">
        <v>20</v>
      </c>
      <c r="EE199" s="5"/>
      <c r="EF199" s="160"/>
      <c r="EG199" s="5"/>
      <c r="EH199" s="5"/>
      <c r="EI199" s="5"/>
      <c r="EJ199" s="5"/>
      <c r="EK199" s="5"/>
      <c r="EL199" s="150"/>
      <c r="EM199" s="5"/>
      <c r="EN199" s="5"/>
      <c r="EO199" s="5"/>
      <c r="EP199" s="5"/>
      <c r="EQ199" s="5"/>
      <c r="ER199" s="155"/>
      <c r="ES199" s="5"/>
      <c r="ET199" s="5"/>
      <c r="EU199" s="5"/>
      <c r="EV199" s="5"/>
      <c r="EW199" s="5"/>
      <c r="EX199" s="5"/>
      <c r="EY199" s="5"/>
      <c r="EZ199" s="5"/>
      <c r="FA199" s="155"/>
      <c r="FB199" s="5"/>
      <c r="FC199" s="5"/>
      <c r="FD199" s="155"/>
      <c r="FE199" s="5"/>
      <c r="FF199" s="5"/>
      <c r="FG199" s="155"/>
      <c r="FH199" s="5"/>
      <c r="FI199" s="5"/>
      <c r="FJ199" s="155"/>
      <c r="FK199" s="5"/>
      <c r="FL199" s="5"/>
      <c r="FM199" s="155"/>
      <c r="FN199" s="5"/>
      <c r="FO199" s="5"/>
      <c r="FP199" s="15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250" t="s">
        <v>1928</v>
      </c>
    </row>
    <row r="200" spans="1:183" ht="21" customHeight="1">
      <c r="A200" s="173" t="s">
        <v>1744</v>
      </c>
      <c r="B200" s="94"/>
      <c r="C200" s="95" t="s">
        <v>800</v>
      </c>
      <c r="D200" s="50" t="s">
        <v>94</v>
      </c>
      <c r="E200" s="27">
        <v>200</v>
      </c>
      <c r="F200" s="28"/>
      <c r="G200" s="28"/>
      <c r="H200" s="269">
        <f t="shared" si="54"/>
        <v>0</v>
      </c>
      <c r="I200" s="93">
        <f t="shared" si="55"/>
        <v>0</v>
      </c>
      <c r="J200" s="49">
        <f t="shared" si="56"/>
        <v>0</v>
      </c>
      <c r="K200" s="263">
        <f t="shared" si="57"/>
        <v>0</v>
      </c>
      <c r="L200" s="147">
        <f t="shared" si="50"/>
        <v>20</v>
      </c>
      <c r="M200" s="136">
        <f t="shared" si="51"/>
        <v>26</v>
      </c>
      <c r="N200" s="188">
        <f t="shared" si="59"/>
        <v>20</v>
      </c>
      <c r="O200" s="142">
        <f t="shared" si="58"/>
        <v>4000</v>
      </c>
      <c r="P200" s="49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155"/>
      <c r="BS200" s="5"/>
      <c r="BT200" s="5"/>
      <c r="BU200" s="5"/>
      <c r="BV200" s="5"/>
      <c r="BW200" s="5"/>
      <c r="BX200" s="155"/>
      <c r="BY200" s="5"/>
      <c r="BZ200" s="5"/>
      <c r="CA200" s="155"/>
      <c r="CB200" s="5"/>
      <c r="CC200" s="5"/>
      <c r="CD200" s="15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155"/>
      <c r="CQ200" s="5"/>
      <c r="CR200" s="5"/>
      <c r="CS200" s="5"/>
      <c r="CT200" s="5"/>
      <c r="CU200" s="5"/>
      <c r="CV200" s="15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155"/>
      <c r="DI200" s="5"/>
      <c r="DJ200" s="5"/>
      <c r="DK200" s="155"/>
      <c r="DL200" s="5"/>
      <c r="DM200" s="5"/>
      <c r="DN200" s="15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155"/>
      <c r="DZ200" s="5"/>
      <c r="EA200" s="5"/>
      <c r="EB200" s="5"/>
      <c r="EC200" s="155"/>
      <c r="ED200" s="5">
        <v>20</v>
      </c>
      <c r="EE200" s="5"/>
      <c r="EF200" s="160"/>
      <c r="EG200" s="5"/>
      <c r="EH200" s="5"/>
      <c r="EI200" s="5"/>
      <c r="EJ200" s="5"/>
      <c r="EK200" s="5"/>
      <c r="EL200" s="150"/>
      <c r="EM200" s="5"/>
      <c r="EN200" s="5"/>
      <c r="EO200" s="5"/>
      <c r="EP200" s="5"/>
      <c r="EQ200" s="5"/>
      <c r="ER200" s="155"/>
      <c r="ES200" s="5"/>
      <c r="ET200" s="5"/>
      <c r="EU200" s="5"/>
      <c r="EV200" s="5"/>
      <c r="EW200" s="5"/>
      <c r="EX200" s="5"/>
      <c r="EY200" s="5"/>
      <c r="EZ200" s="5"/>
      <c r="FA200" s="155"/>
      <c r="FB200" s="5"/>
      <c r="FC200" s="5"/>
      <c r="FD200" s="155"/>
      <c r="FE200" s="5"/>
      <c r="FF200" s="5"/>
      <c r="FG200" s="155"/>
      <c r="FH200" s="5"/>
      <c r="FI200" s="5"/>
      <c r="FJ200" s="155"/>
      <c r="FK200" s="5"/>
      <c r="FL200" s="5"/>
      <c r="FM200" s="155"/>
      <c r="FN200" s="5"/>
      <c r="FO200" s="5"/>
      <c r="FP200" s="15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250" t="s">
        <v>1928</v>
      </c>
    </row>
    <row r="201" spans="1:183" ht="21" customHeight="1">
      <c r="A201" s="173" t="s">
        <v>1745</v>
      </c>
      <c r="B201" s="94" t="s">
        <v>801</v>
      </c>
      <c r="C201" s="95" t="s">
        <v>802</v>
      </c>
      <c r="D201" s="50" t="s">
        <v>94</v>
      </c>
      <c r="E201" s="195">
        <v>171.2</v>
      </c>
      <c r="F201" s="28">
        <v>26</v>
      </c>
      <c r="G201" s="28"/>
      <c r="H201" s="269">
        <f t="shared" si="54"/>
        <v>26</v>
      </c>
      <c r="I201" s="93">
        <f t="shared" si="55"/>
        <v>0</v>
      </c>
      <c r="J201" s="49">
        <f t="shared" si="56"/>
        <v>0</v>
      </c>
      <c r="K201" s="263">
        <f t="shared" si="57"/>
        <v>0</v>
      </c>
      <c r="L201" s="147">
        <f t="shared" si="50"/>
        <v>20</v>
      </c>
      <c r="M201" s="136">
        <f t="shared" si="51"/>
        <v>26</v>
      </c>
      <c r="N201" s="188"/>
      <c r="O201" s="142">
        <f t="shared" si="58"/>
        <v>0</v>
      </c>
      <c r="P201" s="49"/>
      <c r="Q201" s="5">
        <v>20</v>
      </c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155"/>
      <c r="BS201" s="5"/>
      <c r="BT201" s="5"/>
      <c r="BU201" s="5"/>
      <c r="BV201" s="5"/>
      <c r="BW201" s="5"/>
      <c r="BX201" s="155"/>
      <c r="BY201" s="5"/>
      <c r="BZ201" s="5"/>
      <c r="CA201" s="155"/>
      <c r="CB201" s="5"/>
      <c r="CC201" s="5"/>
      <c r="CD201" s="15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155"/>
      <c r="CQ201" s="5"/>
      <c r="CR201" s="5"/>
      <c r="CS201" s="5"/>
      <c r="CT201" s="5"/>
      <c r="CU201" s="5"/>
      <c r="CV201" s="15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155"/>
      <c r="DI201" s="5"/>
      <c r="DJ201" s="5"/>
      <c r="DK201" s="155"/>
      <c r="DL201" s="5"/>
      <c r="DM201" s="5"/>
      <c r="DN201" s="15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155"/>
      <c r="DZ201" s="5"/>
      <c r="EA201" s="5"/>
      <c r="EB201" s="5"/>
      <c r="EC201" s="155"/>
      <c r="ED201" s="5"/>
      <c r="EE201" s="5"/>
      <c r="EF201" s="160"/>
      <c r="EG201" s="5"/>
      <c r="EH201" s="5"/>
      <c r="EI201" s="5"/>
      <c r="EJ201" s="5"/>
      <c r="EK201" s="5"/>
      <c r="EL201" s="150"/>
      <c r="EM201" s="5"/>
      <c r="EN201" s="5"/>
      <c r="EO201" s="5"/>
      <c r="EP201" s="5"/>
      <c r="EQ201" s="5"/>
      <c r="ER201" s="155"/>
      <c r="ES201" s="5"/>
      <c r="ET201" s="5"/>
      <c r="EU201" s="5"/>
      <c r="EV201" s="5"/>
      <c r="EW201" s="5"/>
      <c r="EX201" s="5"/>
      <c r="EY201" s="5"/>
      <c r="EZ201" s="5"/>
      <c r="FA201" s="155"/>
      <c r="FB201" s="5"/>
      <c r="FC201" s="5"/>
      <c r="FD201" s="155"/>
      <c r="FE201" s="5"/>
      <c r="FF201" s="5"/>
      <c r="FG201" s="155"/>
      <c r="FH201" s="5"/>
      <c r="FI201" s="5"/>
      <c r="FJ201" s="155"/>
      <c r="FK201" s="5"/>
      <c r="FL201" s="5"/>
      <c r="FM201" s="155"/>
      <c r="FN201" s="5"/>
      <c r="FO201" s="5"/>
      <c r="FP201" s="15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250" t="s">
        <v>1929</v>
      </c>
    </row>
    <row r="202" spans="1:183" ht="21" customHeight="1">
      <c r="A202" s="173" t="s">
        <v>1746</v>
      </c>
      <c r="B202" s="94"/>
      <c r="C202" s="95" t="s">
        <v>803</v>
      </c>
      <c r="D202" s="50" t="s">
        <v>116</v>
      </c>
      <c r="E202" s="27">
        <v>100</v>
      </c>
      <c r="F202" s="28"/>
      <c r="G202" s="28"/>
      <c r="H202" s="269">
        <f t="shared" si="54"/>
        <v>0</v>
      </c>
      <c r="I202" s="93">
        <f t="shared" si="55"/>
        <v>0</v>
      </c>
      <c r="J202" s="49">
        <f t="shared" si="56"/>
        <v>0</v>
      </c>
      <c r="K202" s="263">
        <f t="shared" si="57"/>
        <v>0</v>
      </c>
      <c r="L202" s="147">
        <f t="shared" si="50"/>
        <v>9</v>
      </c>
      <c r="M202" s="136">
        <f t="shared" si="51"/>
        <v>11.700000000000001</v>
      </c>
      <c r="N202" s="188">
        <f>L202-K202-H202</f>
        <v>9</v>
      </c>
      <c r="O202" s="142">
        <f t="shared" si="58"/>
        <v>900</v>
      </c>
      <c r="P202" s="49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155"/>
      <c r="BS202" s="5"/>
      <c r="BT202" s="5"/>
      <c r="BU202" s="5"/>
      <c r="BV202" s="5"/>
      <c r="BW202" s="5"/>
      <c r="BX202" s="155"/>
      <c r="BY202" s="5"/>
      <c r="BZ202" s="5"/>
      <c r="CA202" s="155"/>
      <c r="CB202" s="5"/>
      <c r="CC202" s="5"/>
      <c r="CD202" s="15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155"/>
      <c r="CQ202" s="5"/>
      <c r="CR202" s="5"/>
      <c r="CS202" s="5"/>
      <c r="CT202" s="5"/>
      <c r="CU202" s="5"/>
      <c r="CV202" s="15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155"/>
      <c r="DI202" s="5"/>
      <c r="DJ202" s="5"/>
      <c r="DK202" s="155"/>
      <c r="DL202" s="5"/>
      <c r="DM202" s="5"/>
      <c r="DN202" s="15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155"/>
      <c r="DZ202" s="5"/>
      <c r="EA202" s="5"/>
      <c r="EB202" s="5"/>
      <c r="EC202" s="155"/>
      <c r="ED202" s="5"/>
      <c r="EE202" s="5"/>
      <c r="EF202" s="160"/>
      <c r="EG202" s="5"/>
      <c r="EH202" s="5"/>
      <c r="EI202" s="5"/>
      <c r="EJ202" s="5"/>
      <c r="EK202" s="5"/>
      <c r="EL202" s="150"/>
      <c r="EM202" s="5"/>
      <c r="EN202" s="5"/>
      <c r="EO202" s="5"/>
      <c r="EP202" s="5"/>
      <c r="EQ202" s="5"/>
      <c r="ER202" s="155"/>
      <c r="ES202" s="5"/>
      <c r="ET202" s="5"/>
      <c r="EU202" s="5"/>
      <c r="EV202" s="5"/>
      <c r="EW202" s="5"/>
      <c r="EX202" s="5"/>
      <c r="EY202" s="5"/>
      <c r="EZ202" s="5"/>
      <c r="FA202" s="155"/>
      <c r="FB202" s="5">
        <v>2</v>
      </c>
      <c r="FC202" s="5"/>
      <c r="FD202" s="155"/>
      <c r="FE202" s="5">
        <v>3</v>
      </c>
      <c r="FF202" s="5"/>
      <c r="FG202" s="155"/>
      <c r="FH202" s="5"/>
      <c r="FI202" s="5"/>
      <c r="FJ202" s="155"/>
      <c r="FK202" s="5">
        <v>2</v>
      </c>
      <c r="FL202" s="5"/>
      <c r="FM202" s="155"/>
      <c r="FN202" s="5">
        <v>2</v>
      </c>
      <c r="FO202" s="5"/>
      <c r="FP202" s="15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250" t="s">
        <v>1930</v>
      </c>
    </row>
    <row r="203" spans="1:183" ht="21" customHeight="1">
      <c r="A203" s="173" t="s">
        <v>1747</v>
      </c>
      <c r="B203" s="94"/>
      <c r="C203" s="51" t="s">
        <v>1407</v>
      </c>
      <c r="D203" s="50" t="s">
        <v>116</v>
      </c>
      <c r="E203" s="27">
        <v>100</v>
      </c>
      <c r="F203" s="28"/>
      <c r="G203" s="28"/>
      <c r="H203" s="269">
        <f t="shared" si="54"/>
        <v>0</v>
      </c>
      <c r="I203" s="93">
        <f t="shared" si="55"/>
        <v>0</v>
      </c>
      <c r="J203" s="49">
        <f t="shared" si="56"/>
        <v>0</v>
      </c>
      <c r="K203" s="263">
        <f t="shared" si="57"/>
        <v>0</v>
      </c>
      <c r="L203" s="147">
        <f t="shared" si="50"/>
        <v>0</v>
      </c>
      <c r="M203" s="136">
        <f t="shared" si="51"/>
        <v>0</v>
      </c>
      <c r="N203" s="188">
        <f>L203-K203-H203</f>
        <v>0</v>
      </c>
      <c r="O203" s="142">
        <f t="shared" si="58"/>
        <v>0</v>
      </c>
      <c r="P203" s="49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155"/>
      <c r="BS203" s="5"/>
      <c r="BT203" s="5"/>
      <c r="BU203" s="5"/>
      <c r="BV203" s="5"/>
      <c r="BW203" s="5"/>
      <c r="BX203" s="155"/>
      <c r="BY203" s="5"/>
      <c r="BZ203" s="5"/>
      <c r="CA203" s="155"/>
      <c r="CB203" s="5"/>
      <c r="CC203" s="5"/>
      <c r="CD203" s="15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155"/>
      <c r="CQ203" s="5"/>
      <c r="CR203" s="5"/>
      <c r="CS203" s="5"/>
      <c r="CT203" s="5"/>
      <c r="CU203" s="5"/>
      <c r="CV203" s="15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155"/>
      <c r="DI203" s="5"/>
      <c r="DJ203" s="5"/>
      <c r="DK203" s="155"/>
      <c r="DL203" s="5"/>
      <c r="DM203" s="5"/>
      <c r="DN203" s="15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155"/>
      <c r="DZ203" s="5"/>
      <c r="EA203" s="5"/>
      <c r="EB203" s="5"/>
      <c r="EC203" s="155"/>
      <c r="ED203" s="5"/>
      <c r="EE203" s="5"/>
      <c r="EF203" s="160"/>
      <c r="EG203" s="5"/>
      <c r="EH203" s="5"/>
      <c r="EI203" s="5"/>
      <c r="EJ203" s="5"/>
      <c r="EK203" s="5"/>
      <c r="EL203" s="150"/>
      <c r="EM203" s="5"/>
      <c r="EN203" s="5"/>
      <c r="EO203" s="5"/>
      <c r="EP203" s="5"/>
      <c r="EQ203" s="5"/>
      <c r="ER203" s="155"/>
      <c r="ES203" s="5"/>
      <c r="ET203" s="5"/>
      <c r="EU203" s="5"/>
      <c r="EV203" s="5"/>
      <c r="EW203" s="5"/>
      <c r="EX203" s="5"/>
      <c r="EY203" s="5"/>
      <c r="EZ203" s="5"/>
      <c r="FA203" s="155"/>
      <c r="FB203" s="5"/>
      <c r="FC203" s="5"/>
      <c r="FD203" s="155"/>
      <c r="FE203" s="5"/>
      <c r="FF203" s="5"/>
      <c r="FG203" s="155"/>
      <c r="FH203" s="5"/>
      <c r="FI203" s="5"/>
      <c r="FJ203" s="155"/>
      <c r="FK203" s="5"/>
      <c r="FL203" s="5"/>
      <c r="FM203" s="155"/>
      <c r="FN203" s="5"/>
      <c r="FO203" s="5"/>
      <c r="FP203" s="15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250">
        <f>+L203</f>
        <v>0</v>
      </c>
    </row>
    <row r="204" spans="1:183" ht="21" customHeight="1">
      <c r="A204" s="173" t="s">
        <v>1748</v>
      </c>
      <c r="B204" s="94"/>
      <c r="C204" s="51" t="s">
        <v>1408</v>
      </c>
      <c r="D204" s="50" t="s">
        <v>116</v>
      </c>
      <c r="E204" s="27">
        <v>100</v>
      </c>
      <c r="F204" s="28"/>
      <c r="G204" s="28"/>
      <c r="H204" s="269">
        <f t="shared" si="54"/>
        <v>0</v>
      </c>
      <c r="I204" s="93">
        <f t="shared" si="55"/>
        <v>0</v>
      </c>
      <c r="J204" s="49">
        <f t="shared" si="56"/>
        <v>0</v>
      </c>
      <c r="K204" s="263">
        <f t="shared" si="57"/>
        <v>0</v>
      </c>
      <c r="L204" s="147">
        <f t="shared" si="50"/>
        <v>0</v>
      </c>
      <c r="M204" s="136">
        <f t="shared" si="51"/>
        <v>0</v>
      </c>
      <c r="N204" s="188">
        <f>L204-K204-H204</f>
        <v>0</v>
      </c>
      <c r="O204" s="142">
        <f t="shared" si="58"/>
        <v>0</v>
      </c>
      <c r="P204" s="49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155"/>
      <c r="BS204" s="5"/>
      <c r="BT204" s="5"/>
      <c r="BU204" s="5"/>
      <c r="BV204" s="5"/>
      <c r="BW204" s="5"/>
      <c r="BX204" s="155"/>
      <c r="BY204" s="5"/>
      <c r="BZ204" s="5"/>
      <c r="CA204" s="155"/>
      <c r="CB204" s="5"/>
      <c r="CC204" s="5"/>
      <c r="CD204" s="15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155"/>
      <c r="CQ204" s="5"/>
      <c r="CR204" s="5"/>
      <c r="CS204" s="5"/>
      <c r="CT204" s="5"/>
      <c r="CU204" s="5"/>
      <c r="CV204" s="15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155"/>
      <c r="DI204" s="5"/>
      <c r="DJ204" s="5"/>
      <c r="DK204" s="155"/>
      <c r="DL204" s="5"/>
      <c r="DM204" s="5"/>
      <c r="DN204" s="15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155"/>
      <c r="DZ204" s="5"/>
      <c r="EA204" s="5"/>
      <c r="EB204" s="5"/>
      <c r="EC204" s="155"/>
      <c r="ED204" s="5"/>
      <c r="EE204" s="5"/>
      <c r="EF204" s="160"/>
      <c r="EG204" s="5"/>
      <c r="EH204" s="5"/>
      <c r="EI204" s="5"/>
      <c r="EJ204" s="5"/>
      <c r="EK204" s="5"/>
      <c r="EL204" s="150"/>
      <c r="EM204" s="5"/>
      <c r="EN204" s="5"/>
      <c r="EO204" s="5"/>
      <c r="EP204" s="5"/>
      <c r="EQ204" s="5"/>
      <c r="ER204" s="155"/>
      <c r="ES204" s="5"/>
      <c r="ET204" s="5"/>
      <c r="EU204" s="5"/>
      <c r="EV204" s="5"/>
      <c r="EW204" s="5"/>
      <c r="EX204" s="5"/>
      <c r="EY204" s="5"/>
      <c r="EZ204" s="5"/>
      <c r="FA204" s="155"/>
      <c r="FB204" s="5"/>
      <c r="FC204" s="5"/>
      <c r="FD204" s="155"/>
      <c r="FE204" s="5"/>
      <c r="FF204" s="5"/>
      <c r="FG204" s="155"/>
      <c r="FH204" s="5"/>
      <c r="FI204" s="5"/>
      <c r="FJ204" s="155"/>
      <c r="FK204" s="5"/>
      <c r="FL204" s="5"/>
      <c r="FM204" s="155"/>
      <c r="FN204" s="5"/>
      <c r="FO204" s="5"/>
      <c r="FP204" s="15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250">
        <f>+L204</f>
        <v>0</v>
      </c>
    </row>
    <row r="205" spans="1:183" ht="21" customHeight="1">
      <c r="A205" s="173" t="s">
        <v>1749</v>
      </c>
      <c r="B205" s="94"/>
      <c r="C205" s="51" t="s">
        <v>1409</v>
      </c>
      <c r="D205" s="50" t="s">
        <v>116</v>
      </c>
      <c r="E205" s="27">
        <v>100</v>
      </c>
      <c r="F205" s="28"/>
      <c r="G205" s="28"/>
      <c r="H205" s="269">
        <f t="shared" si="54"/>
        <v>0</v>
      </c>
      <c r="I205" s="93">
        <f t="shared" si="55"/>
        <v>0</v>
      </c>
      <c r="J205" s="49">
        <f t="shared" si="56"/>
        <v>0</v>
      </c>
      <c r="K205" s="263">
        <f t="shared" si="57"/>
        <v>0</v>
      </c>
      <c r="L205" s="147">
        <f t="shared" si="50"/>
        <v>0</v>
      </c>
      <c r="M205" s="136">
        <f t="shared" si="51"/>
        <v>0</v>
      </c>
      <c r="N205" s="188">
        <f>L205-K205-H205</f>
        <v>0</v>
      </c>
      <c r="O205" s="142">
        <f t="shared" si="58"/>
        <v>0</v>
      </c>
      <c r="P205" s="49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155"/>
      <c r="BS205" s="5"/>
      <c r="BT205" s="5"/>
      <c r="BU205" s="5"/>
      <c r="BV205" s="5"/>
      <c r="BW205" s="5"/>
      <c r="BX205" s="155"/>
      <c r="BY205" s="5"/>
      <c r="BZ205" s="5"/>
      <c r="CA205" s="155"/>
      <c r="CB205" s="5"/>
      <c r="CC205" s="5"/>
      <c r="CD205" s="15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155"/>
      <c r="CQ205" s="5"/>
      <c r="CR205" s="5"/>
      <c r="CS205" s="5"/>
      <c r="CT205" s="5"/>
      <c r="CU205" s="5"/>
      <c r="CV205" s="15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155"/>
      <c r="DI205" s="5"/>
      <c r="DJ205" s="5"/>
      <c r="DK205" s="155"/>
      <c r="DL205" s="5"/>
      <c r="DM205" s="5"/>
      <c r="DN205" s="15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155"/>
      <c r="DZ205" s="5"/>
      <c r="EA205" s="5"/>
      <c r="EB205" s="5"/>
      <c r="EC205" s="155"/>
      <c r="ED205" s="5"/>
      <c r="EE205" s="5"/>
      <c r="EF205" s="160"/>
      <c r="EG205" s="5"/>
      <c r="EH205" s="5"/>
      <c r="EI205" s="5"/>
      <c r="EJ205" s="5"/>
      <c r="EK205" s="5"/>
      <c r="EL205" s="150"/>
      <c r="EM205" s="5"/>
      <c r="EN205" s="5"/>
      <c r="EO205" s="5"/>
      <c r="EP205" s="5"/>
      <c r="EQ205" s="5"/>
      <c r="ER205" s="155"/>
      <c r="ES205" s="5"/>
      <c r="ET205" s="5"/>
      <c r="EU205" s="5"/>
      <c r="EV205" s="5"/>
      <c r="EW205" s="5"/>
      <c r="EX205" s="5"/>
      <c r="EY205" s="5"/>
      <c r="EZ205" s="5"/>
      <c r="FA205" s="155"/>
      <c r="FB205" s="5"/>
      <c r="FC205" s="5"/>
      <c r="FD205" s="155"/>
      <c r="FE205" s="5"/>
      <c r="FF205" s="5"/>
      <c r="FG205" s="155"/>
      <c r="FH205" s="5"/>
      <c r="FI205" s="5"/>
      <c r="FJ205" s="155"/>
      <c r="FK205" s="5"/>
      <c r="FL205" s="5"/>
      <c r="FM205" s="155"/>
      <c r="FN205" s="5"/>
      <c r="FO205" s="5"/>
      <c r="FP205" s="15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250">
        <f>+L205</f>
        <v>0</v>
      </c>
    </row>
    <row r="206" spans="1:183" ht="21" customHeight="1">
      <c r="A206" s="173" t="s">
        <v>1750</v>
      </c>
      <c r="B206" s="94"/>
      <c r="C206" s="51" t="s">
        <v>1577</v>
      </c>
      <c r="D206" s="50"/>
      <c r="E206" s="27"/>
      <c r="F206" s="28"/>
      <c r="G206" s="28"/>
      <c r="H206" s="269">
        <f t="shared" si="54"/>
        <v>0</v>
      </c>
      <c r="I206" s="93">
        <f t="shared" si="55"/>
        <v>0</v>
      </c>
      <c r="J206" s="49">
        <f t="shared" si="56"/>
        <v>0</v>
      </c>
      <c r="K206" s="263">
        <f t="shared" si="57"/>
        <v>0</v>
      </c>
      <c r="L206" s="147">
        <f t="shared" si="50"/>
        <v>0</v>
      </c>
      <c r="M206" s="136">
        <f t="shared" si="51"/>
        <v>0</v>
      </c>
      <c r="N206" s="188">
        <f>L206-K206-H206</f>
        <v>0</v>
      </c>
      <c r="O206" s="142">
        <f t="shared" si="58"/>
        <v>0</v>
      </c>
      <c r="P206" s="49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155"/>
      <c r="BS206" s="5"/>
      <c r="BT206" s="5"/>
      <c r="BU206" s="5"/>
      <c r="BV206" s="5"/>
      <c r="BW206" s="5"/>
      <c r="BX206" s="155"/>
      <c r="BY206" s="5"/>
      <c r="BZ206" s="5"/>
      <c r="CA206" s="155"/>
      <c r="CB206" s="5"/>
      <c r="CC206" s="5"/>
      <c r="CD206" s="15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155"/>
      <c r="CQ206" s="5"/>
      <c r="CR206" s="5"/>
      <c r="CS206" s="5"/>
      <c r="CT206" s="5"/>
      <c r="CU206" s="5"/>
      <c r="CV206" s="15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155"/>
      <c r="DI206" s="5"/>
      <c r="DJ206" s="5"/>
      <c r="DK206" s="155"/>
      <c r="DL206" s="5"/>
      <c r="DM206" s="5"/>
      <c r="DN206" s="15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155"/>
      <c r="DZ206" s="5"/>
      <c r="EA206" s="5"/>
      <c r="EB206" s="5"/>
      <c r="EC206" s="155"/>
      <c r="ED206" s="5"/>
      <c r="EE206" s="5"/>
      <c r="EF206" s="160"/>
      <c r="EG206" s="5"/>
      <c r="EH206" s="5"/>
      <c r="EI206" s="5"/>
      <c r="EJ206" s="5"/>
      <c r="EK206" s="5"/>
      <c r="EL206" s="150"/>
      <c r="EM206" s="5"/>
      <c r="EN206" s="5"/>
      <c r="EO206" s="5"/>
      <c r="EP206" s="5"/>
      <c r="EQ206" s="5"/>
      <c r="ER206" s="155"/>
      <c r="ES206" s="5"/>
      <c r="ET206" s="5"/>
      <c r="EU206" s="5"/>
      <c r="EV206" s="5"/>
      <c r="EW206" s="5"/>
      <c r="EX206" s="5"/>
      <c r="EY206" s="5"/>
      <c r="EZ206" s="5"/>
      <c r="FA206" s="155"/>
      <c r="FB206" s="5"/>
      <c r="FC206" s="5"/>
      <c r="FD206" s="155"/>
      <c r="FE206" s="5"/>
      <c r="FF206" s="5"/>
      <c r="FG206" s="155"/>
      <c r="FH206" s="5"/>
      <c r="FI206" s="5"/>
      <c r="FJ206" s="155"/>
      <c r="FK206" s="5"/>
      <c r="FL206" s="5"/>
      <c r="FM206" s="155"/>
      <c r="FN206" s="5"/>
      <c r="FO206" s="5"/>
      <c r="FP206" s="15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250" t="s">
        <v>1931</v>
      </c>
    </row>
    <row r="207" spans="1:183" ht="21" customHeight="1">
      <c r="A207" s="173" t="s">
        <v>1751</v>
      </c>
      <c r="B207" s="210" t="s">
        <v>804</v>
      </c>
      <c r="C207" s="95" t="s">
        <v>805</v>
      </c>
      <c r="D207" s="50" t="s">
        <v>116</v>
      </c>
      <c r="E207" s="27">
        <v>2.82</v>
      </c>
      <c r="F207" s="28">
        <v>361352</v>
      </c>
      <c r="G207" s="28"/>
      <c r="H207" s="269">
        <f t="shared" si="54"/>
        <v>361352</v>
      </c>
      <c r="I207" s="93">
        <f t="shared" si="55"/>
        <v>0</v>
      </c>
      <c r="J207" s="49">
        <f t="shared" si="56"/>
        <v>11346</v>
      </c>
      <c r="K207" s="263">
        <f t="shared" si="57"/>
        <v>11346</v>
      </c>
      <c r="L207" s="147">
        <f t="shared" si="50"/>
        <v>203000</v>
      </c>
      <c r="M207" s="136">
        <f t="shared" si="51"/>
        <v>263900</v>
      </c>
      <c r="N207" s="188"/>
      <c r="O207" s="142">
        <f t="shared" si="58"/>
        <v>0</v>
      </c>
      <c r="P207" s="49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155"/>
      <c r="BS207" s="5"/>
      <c r="BT207" s="5"/>
      <c r="BU207" s="5"/>
      <c r="BV207" s="5"/>
      <c r="BW207" s="5"/>
      <c r="BX207" s="155"/>
      <c r="BY207" s="5"/>
      <c r="BZ207" s="5"/>
      <c r="CA207" s="155"/>
      <c r="CB207" s="5"/>
      <c r="CC207" s="5"/>
      <c r="CD207" s="15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155"/>
      <c r="CQ207" s="5"/>
      <c r="CR207" s="5"/>
      <c r="CS207" s="5"/>
      <c r="CT207" s="5"/>
      <c r="CU207" s="5"/>
      <c r="CV207" s="15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155"/>
      <c r="DI207" s="5"/>
      <c r="DJ207" s="5"/>
      <c r="DK207" s="155"/>
      <c r="DL207" s="5"/>
      <c r="DM207" s="5"/>
      <c r="DN207" s="155">
        <v>10338</v>
      </c>
      <c r="DO207" s="5">
        <v>200000</v>
      </c>
      <c r="DP207" s="5"/>
      <c r="DQ207" s="5"/>
      <c r="DR207" s="5"/>
      <c r="DS207" s="5"/>
      <c r="DT207" s="5"/>
      <c r="DU207" s="5"/>
      <c r="DV207" s="5"/>
      <c r="DW207" s="5"/>
      <c r="DX207" s="5"/>
      <c r="DY207" s="155"/>
      <c r="DZ207" s="5"/>
      <c r="EA207" s="5"/>
      <c r="EB207" s="5"/>
      <c r="EC207" s="155"/>
      <c r="ED207" s="5"/>
      <c r="EE207" s="5"/>
      <c r="EF207" s="160"/>
      <c r="EG207" s="5"/>
      <c r="EH207" s="5"/>
      <c r="EI207" s="5"/>
      <c r="EJ207" s="5"/>
      <c r="EK207" s="5"/>
      <c r="EL207" s="150"/>
      <c r="EM207" s="5"/>
      <c r="EN207" s="5"/>
      <c r="EO207" s="5"/>
      <c r="EP207" s="5"/>
      <c r="EQ207" s="5"/>
      <c r="ER207" s="155"/>
      <c r="ES207" s="5"/>
      <c r="ET207" s="5"/>
      <c r="EU207" s="5"/>
      <c r="EV207" s="5"/>
      <c r="EW207" s="5"/>
      <c r="EX207" s="5"/>
      <c r="EY207" s="5"/>
      <c r="EZ207" s="5"/>
      <c r="FA207" s="155"/>
      <c r="FB207" s="5"/>
      <c r="FC207" s="5"/>
      <c r="FD207" s="155"/>
      <c r="FE207" s="5"/>
      <c r="FF207" s="5"/>
      <c r="FG207" s="155">
        <v>1008</v>
      </c>
      <c r="FH207" s="5">
        <v>3000</v>
      </c>
      <c r="FI207" s="5"/>
      <c r="FJ207" s="155"/>
      <c r="FK207" s="5"/>
      <c r="FL207" s="5"/>
      <c r="FM207" s="155"/>
      <c r="FN207" s="5"/>
      <c r="FO207" s="5"/>
      <c r="FP207" s="15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250" t="s">
        <v>1932</v>
      </c>
    </row>
    <row r="208" spans="1:183" ht="21" customHeight="1">
      <c r="A208" s="173" t="s">
        <v>1752</v>
      </c>
      <c r="B208" s="94" t="s">
        <v>806</v>
      </c>
      <c r="C208" s="95" t="s">
        <v>1381</v>
      </c>
      <c r="D208" s="50" t="s">
        <v>116</v>
      </c>
      <c r="E208" s="27">
        <v>1.139</v>
      </c>
      <c r="F208" s="28">
        <v>957300</v>
      </c>
      <c r="G208" s="28"/>
      <c r="H208" s="269">
        <f t="shared" si="54"/>
        <v>957300</v>
      </c>
      <c r="I208" s="93">
        <f t="shared" si="55"/>
        <v>0</v>
      </c>
      <c r="J208" s="49">
        <f t="shared" si="56"/>
        <v>670000</v>
      </c>
      <c r="K208" s="263">
        <f t="shared" si="57"/>
        <v>670000</v>
      </c>
      <c r="L208" s="147">
        <f t="shared" si="50"/>
        <v>440000</v>
      </c>
      <c r="M208" s="136">
        <f t="shared" si="51"/>
        <v>572000</v>
      </c>
      <c r="N208" s="188"/>
      <c r="O208" s="142">
        <f t="shared" si="58"/>
        <v>0</v>
      </c>
      <c r="P208" s="49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155"/>
      <c r="BS208" s="5"/>
      <c r="BT208" s="5"/>
      <c r="BU208" s="5"/>
      <c r="BV208" s="5"/>
      <c r="BW208" s="5"/>
      <c r="BX208" s="155"/>
      <c r="BY208" s="5"/>
      <c r="BZ208" s="5"/>
      <c r="CA208" s="155"/>
      <c r="CB208" s="5"/>
      <c r="CC208" s="5"/>
      <c r="CD208" s="15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155"/>
      <c r="CQ208" s="5"/>
      <c r="CR208" s="5"/>
      <c r="CS208" s="5"/>
      <c r="CT208" s="5"/>
      <c r="CU208" s="5"/>
      <c r="CV208" s="15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155"/>
      <c r="DI208" s="5"/>
      <c r="DJ208" s="5"/>
      <c r="DK208" s="155"/>
      <c r="DL208" s="5"/>
      <c r="DM208" s="5"/>
      <c r="DN208" s="15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155"/>
      <c r="DZ208" s="5"/>
      <c r="EA208" s="5"/>
      <c r="EB208" s="5"/>
      <c r="EC208" s="155"/>
      <c r="ED208" s="5"/>
      <c r="EE208" s="5"/>
      <c r="EF208" s="160">
        <v>670000</v>
      </c>
      <c r="EG208" s="252">
        <v>440000</v>
      </c>
      <c r="EH208" s="5"/>
      <c r="EI208" s="5"/>
      <c r="EJ208" s="5"/>
      <c r="EK208" s="5"/>
      <c r="EL208" s="150"/>
      <c r="EM208" s="5"/>
      <c r="EN208" s="5"/>
      <c r="EO208" s="5"/>
      <c r="EP208" s="5"/>
      <c r="EQ208" s="5"/>
      <c r="ER208" s="155"/>
      <c r="ES208" s="5"/>
      <c r="ET208" s="5"/>
      <c r="EU208" s="5"/>
      <c r="EV208" s="5"/>
      <c r="EW208" s="5"/>
      <c r="EX208" s="5"/>
      <c r="EY208" s="5"/>
      <c r="EZ208" s="5"/>
      <c r="FA208" s="155"/>
      <c r="FB208" s="5"/>
      <c r="FC208" s="5"/>
      <c r="FD208" s="155"/>
      <c r="FE208" s="5"/>
      <c r="FF208" s="5"/>
      <c r="FG208" s="155"/>
      <c r="FH208" s="5"/>
      <c r="FI208" s="5"/>
      <c r="FJ208" s="155"/>
      <c r="FK208" s="5"/>
      <c r="FL208" s="5"/>
      <c r="FM208" s="155"/>
      <c r="FN208" s="5"/>
      <c r="FO208" s="5"/>
      <c r="FP208" s="15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250" t="s">
        <v>1933</v>
      </c>
    </row>
    <row r="209" spans="1:183" ht="21" customHeight="1">
      <c r="A209" s="173" t="s">
        <v>1753</v>
      </c>
      <c r="B209" s="94" t="s">
        <v>807</v>
      </c>
      <c r="C209" s="108" t="s">
        <v>808</v>
      </c>
      <c r="D209" s="50" t="s">
        <v>94</v>
      </c>
      <c r="E209" s="27">
        <v>142</v>
      </c>
      <c r="F209" s="28">
        <v>48</v>
      </c>
      <c r="G209" s="28"/>
      <c r="H209" s="269">
        <f t="shared" si="54"/>
        <v>48</v>
      </c>
      <c r="I209" s="93">
        <f t="shared" si="55"/>
        <v>0</v>
      </c>
      <c r="J209" s="49">
        <f t="shared" si="56"/>
        <v>0</v>
      </c>
      <c r="K209" s="263">
        <f t="shared" si="57"/>
        <v>0</v>
      </c>
      <c r="L209" s="147">
        <f t="shared" si="50"/>
        <v>0</v>
      </c>
      <c r="M209" s="136">
        <f t="shared" si="51"/>
        <v>0</v>
      </c>
      <c r="N209" s="188"/>
      <c r="O209" s="142">
        <f t="shared" si="58"/>
        <v>0</v>
      </c>
      <c r="P209" s="49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155"/>
      <c r="BS209" s="5"/>
      <c r="BT209" s="5"/>
      <c r="BU209" s="5"/>
      <c r="BV209" s="5"/>
      <c r="BW209" s="5"/>
      <c r="BX209" s="155"/>
      <c r="BY209" s="5"/>
      <c r="BZ209" s="5"/>
      <c r="CA209" s="155"/>
      <c r="CB209" s="5"/>
      <c r="CC209" s="5"/>
      <c r="CD209" s="15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155"/>
      <c r="CQ209" s="5"/>
      <c r="CR209" s="5"/>
      <c r="CS209" s="5"/>
      <c r="CT209" s="5"/>
      <c r="CU209" s="5"/>
      <c r="CV209" s="15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155"/>
      <c r="DI209" s="5"/>
      <c r="DJ209" s="5"/>
      <c r="DK209" s="155"/>
      <c r="DL209" s="5"/>
      <c r="DM209" s="5"/>
      <c r="DN209" s="15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155"/>
      <c r="DZ209" s="5"/>
      <c r="EA209" s="5"/>
      <c r="EB209" s="5"/>
      <c r="EC209" s="155"/>
      <c r="ED209" s="5"/>
      <c r="EE209" s="5"/>
      <c r="EF209" s="160"/>
      <c r="EG209" s="5"/>
      <c r="EH209" s="5"/>
      <c r="EI209" s="5"/>
      <c r="EJ209" s="5"/>
      <c r="EK209" s="5"/>
      <c r="EL209" s="150"/>
      <c r="EM209" s="5"/>
      <c r="EN209" s="5"/>
      <c r="EO209" s="5"/>
      <c r="EP209" s="5"/>
      <c r="EQ209" s="5"/>
      <c r="ER209" s="155"/>
      <c r="ES209" s="5"/>
      <c r="ET209" s="5"/>
      <c r="EU209" s="5"/>
      <c r="EV209" s="5"/>
      <c r="EW209" s="5"/>
      <c r="EX209" s="5"/>
      <c r="EY209" s="5"/>
      <c r="EZ209" s="5"/>
      <c r="FA209" s="155"/>
      <c r="FB209" s="5"/>
      <c r="FC209" s="5"/>
      <c r="FD209" s="155"/>
      <c r="FE209" s="5"/>
      <c r="FF209" s="5"/>
      <c r="FG209" s="155"/>
      <c r="FH209" s="5"/>
      <c r="FI209" s="5"/>
      <c r="FJ209" s="155"/>
      <c r="FK209" s="5"/>
      <c r="FL209" s="5"/>
      <c r="FM209" s="155"/>
      <c r="FN209" s="5"/>
      <c r="FO209" s="5"/>
      <c r="FP209" s="15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250">
        <f>+L209</f>
        <v>0</v>
      </c>
    </row>
    <row r="210" spans="1:183" ht="21" customHeight="1">
      <c r="A210" s="173" t="s">
        <v>1754</v>
      </c>
      <c r="B210" s="210" t="s">
        <v>809</v>
      </c>
      <c r="C210" s="100" t="s">
        <v>810</v>
      </c>
      <c r="D210" s="50" t="s">
        <v>94</v>
      </c>
      <c r="E210" s="27">
        <v>6850</v>
      </c>
      <c r="F210" s="28">
        <v>0</v>
      </c>
      <c r="G210" s="28"/>
      <c r="H210" s="269">
        <f t="shared" si="54"/>
        <v>0</v>
      </c>
      <c r="I210" s="93">
        <f t="shared" si="55"/>
        <v>0</v>
      </c>
      <c r="J210" s="49">
        <f t="shared" si="56"/>
        <v>5</v>
      </c>
      <c r="K210" s="263">
        <f t="shared" si="57"/>
        <v>5</v>
      </c>
      <c r="L210" s="147">
        <f t="shared" si="50"/>
        <v>18</v>
      </c>
      <c r="M210" s="136">
        <f t="shared" si="51"/>
        <v>23.400000000000002</v>
      </c>
      <c r="N210" s="188">
        <f aca="true" t="shared" si="60" ref="N210:N216">L210-K210-H210</f>
        <v>13</v>
      </c>
      <c r="O210" s="142">
        <f t="shared" si="58"/>
        <v>89050</v>
      </c>
      <c r="P210" s="49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155"/>
      <c r="BS210" s="5"/>
      <c r="BT210" s="5"/>
      <c r="BU210" s="5"/>
      <c r="BV210" s="5"/>
      <c r="BW210" s="5"/>
      <c r="BX210" s="155"/>
      <c r="BY210" s="5"/>
      <c r="BZ210" s="5"/>
      <c r="CA210" s="155"/>
      <c r="CB210" s="5"/>
      <c r="CC210" s="5"/>
      <c r="CD210" s="15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155"/>
      <c r="CQ210" s="5"/>
      <c r="CR210" s="5"/>
      <c r="CS210" s="5"/>
      <c r="CT210" s="5"/>
      <c r="CU210" s="5"/>
      <c r="CV210" s="15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155"/>
      <c r="DI210" s="5"/>
      <c r="DJ210" s="5"/>
      <c r="DK210" s="155"/>
      <c r="DL210" s="5"/>
      <c r="DM210" s="5"/>
      <c r="DN210" s="155"/>
      <c r="DO210" s="5"/>
      <c r="DP210" s="5"/>
      <c r="DQ210" s="5"/>
      <c r="DR210" s="5"/>
      <c r="DS210" s="5"/>
      <c r="DT210" s="5">
        <v>5</v>
      </c>
      <c r="DU210" s="5">
        <v>12</v>
      </c>
      <c r="DV210" s="5"/>
      <c r="DW210" s="5"/>
      <c r="DX210" s="5"/>
      <c r="DY210" s="155"/>
      <c r="DZ210" s="5"/>
      <c r="EA210" s="5"/>
      <c r="EB210" s="5"/>
      <c r="EC210" s="155"/>
      <c r="ED210" s="5"/>
      <c r="EE210" s="5"/>
      <c r="EF210" s="160"/>
      <c r="EG210" s="5"/>
      <c r="EH210" s="5"/>
      <c r="EI210" s="5"/>
      <c r="EJ210" s="5"/>
      <c r="EK210" s="5"/>
      <c r="EL210" s="150"/>
      <c r="EM210" s="5"/>
      <c r="EN210" s="5"/>
      <c r="EO210" s="5"/>
      <c r="EP210" s="5"/>
      <c r="EQ210" s="5"/>
      <c r="ER210" s="155"/>
      <c r="ES210" s="5"/>
      <c r="ET210" s="5"/>
      <c r="EU210" s="5"/>
      <c r="EV210" s="5"/>
      <c r="EW210" s="5"/>
      <c r="EX210" s="5"/>
      <c r="EY210" s="5"/>
      <c r="EZ210" s="5"/>
      <c r="FA210" s="155"/>
      <c r="FB210" s="5"/>
      <c r="FC210" s="5"/>
      <c r="FD210" s="155"/>
      <c r="FE210" s="5"/>
      <c r="FF210" s="5"/>
      <c r="FG210" s="155"/>
      <c r="FH210" s="5"/>
      <c r="FI210" s="5"/>
      <c r="FJ210" s="155"/>
      <c r="FK210" s="5"/>
      <c r="FL210" s="5"/>
      <c r="FM210" s="155"/>
      <c r="FN210" s="5">
        <v>6</v>
      </c>
      <c r="FO210" s="5"/>
      <c r="FP210" s="15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250" t="s">
        <v>1935</v>
      </c>
    </row>
    <row r="211" spans="1:183" ht="21" customHeight="1">
      <c r="A211" s="173" t="s">
        <v>1755</v>
      </c>
      <c r="B211" s="210" t="s">
        <v>811</v>
      </c>
      <c r="C211" s="100" t="s">
        <v>812</v>
      </c>
      <c r="D211" s="50" t="s">
        <v>94</v>
      </c>
      <c r="E211" s="27">
        <v>3000</v>
      </c>
      <c r="F211" s="28">
        <v>0</v>
      </c>
      <c r="G211" s="28"/>
      <c r="H211" s="269">
        <f t="shared" si="54"/>
        <v>0</v>
      </c>
      <c r="I211" s="93">
        <f t="shared" si="55"/>
        <v>0</v>
      </c>
      <c r="J211" s="49">
        <f t="shared" si="56"/>
        <v>0</v>
      </c>
      <c r="K211" s="263">
        <f t="shared" si="57"/>
        <v>0</v>
      </c>
      <c r="L211" s="147">
        <f t="shared" si="50"/>
        <v>6</v>
      </c>
      <c r="M211" s="136">
        <f t="shared" si="51"/>
        <v>7.800000000000001</v>
      </c>
      <c r="N211" s="188">
        <f t="shared" si="60"/>
        <v>6</v>
      </c>
      <c r="O211" s="142">
        <f t="shared" si="58"/>
        <v>18000</v>
      </c>
      <c r="P211" s="49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155"/>
      <c r="BS211" s="5"/>
      <c r="BT211" s="5"/>
      <c r="BU211" s="5"/>
      <c r="BV211" s="5"/>
      <c r="BW211" s="5"/>
      <c r="BX211" s="155"/>
      <c r="BY211" s="5"/>
      <c r="BZ211" s="5"/>
      <c r="CA211" s="155"/>
      <c r="CB211" s="5"/>
      <c r="CC211" s="5"/>
      <c r="CD211" s="15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155"/>
      <c r="CQ211" s="5"/>
      <c r="CR211" s="5"/>
      <c r="CS211" s="5"/>
      <c r="CT211" s="5"/>
      <c r="CU211" s="5"/>
      <c r="CV211" s="15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155"/>
      <c r="DI211" s="5"/>
      <c r="DJ211" s="5"/>
      <c r="DK211" s="155"/>
      <c r="DL211" s="5"/>
      <c r="DM211" s="5"/>
      <c r="DN211" s="15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155"/>
      <c r="DZ211" s="5"/>
      <c r="EA211" s="5"/>
      <c r="EB211" s="5"/>
      <c r="EC211" s="155"/>
      <c r="ED211" s="5"/>
      <c r="EE211" s="5"/>
      <c r="EF211" s="160"/>
      <c r="EG211" s="5"/>
      <c r="EH211" s="5"/>
      <c r="EI211" s="5"/>
      <c r="EJ211" s="5"/>
      <c r="EK211" s="5"/>
      <c r="EL211" s="150"/>
      <c r="EM211" s="5"/>
      <c r="EN211" s="5"/>
      <c r="EO211" s="5"/>
      <c r="EP211" s="5"/>
      <c r="EQ211" s="5"/>
      <c r="ER211" s="155"/>
      <c r="ES211" s="5"/>
      <c r="ET211" s="5"/>
      <c r="EU211" s="5"/>
      <c r="EV211" s="5"/>
      <c r="EW211" s="5"/>
      <c r="EX211" s="5"/>
      <c r="EY211" s="5"/>
      <c r="EZ211" s="5"/>
      <c r="FA211" s="155"/>
      <c r="FB211" s="5"/>
      <c r="FC211" s="5"/>
      <c r="FD211" s="155"/>
      <c r="FE211" s="5"/>
      <c r="FF211" s="5"/>
      <c r="FG211" s="155"/>
      <c r="FH211" s="5"/>
      <c r="FI211" s="5"/>
      <c r="FJ211" s="155"/>
      <c r="FK211" s="5"/>
      <c r="FL211" s="5"/>
      <c r="FM211" s="155"/>
      <c r="FN211" s="5">
        <v>6</v>
      </c>
      <c r="FO211" s="5"/>
      <c r="FP211" s="15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250" t="s">
        <v>1934</v>
      </c>
    </row>
    <row r="212" spans="1:183" ht="21" customHeight="1">
      <c r="A212" s="173" t="s">
        <v>1756</v>
      </c>
      <c r="B212" s="210" t="s">
        <v>813</v>
      </c>
      <c r="C212" s="95" t="s">
        <v>814</v>
      </c>
      <c r="D212" s="50" t="s">
        <v>116</v>
      </c>
      <c r="E212" s="27">
        <v>8.46</v>
      </c>
      <c r="F212" s="28">
        <v>71380</v>
      </c>
      <c r="G212" s="28"/>
      <c r="H212" s="269">
        <f t="shared" si="54"/>
        <v>71380</v>
      </c>
      <c r="I212" s="93">
        <f t="shared" si="55"/>
        <v>55000</v>
      </c>
      <c r="J212" s="49">
        <f t="shared" si="56"/>
        <v>0</v>
      </c>
      <c r="K212" s="263">
        <f t="shared" si="57"/>
        <v>55000</v>
      </c>
      <c r="L212" s="147">
        <f aca="true" t="shared" si="61" ref="L212:L232">T212+W212+Z212+AC212+AF212+AI212+AL212+AO212+AR212+AU212+AX212+BA212+BD212+BG212+BJ212+BM212+BP212+BS212+BY212+CB212+CE212+CH212+CK212+CQ212+CT212+CW212+CZ212+DC212+DI212+DL212+DO212+DR212+DU212+DX212+EA212+ED212+EG212+EJ212+EM212+EP212+ES212+EV212+EY212+FB212+FE212+FH212+FK212+FN212+FQ212+FT212+FW212+FZ212+Q212+BV212+CN212+DF212</f>
        <v>185000</v>
      </c>
      <c r="M212" s="136">
        <f t="shared" si="51"/>
        <v>240500</v>
      </c>
      <c r="N212" s="188">
        <f t="shared" si="60"/>
        <v>58620</v>
      </c>
      <c r="O212" s="142">
        <f t="shared" si="58"/>
        <v>495925.20000000007</v>
      </c>
      <c r="P212" s="49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155"/>
      <c r="BS212" s="5"/>
      <c r="BT212" s="5"/>
      <c r="BU212" s="5"/>
      <c r="BV212" s="5"/>
      <c r="BW212" s="5"/>
      <c r="BX212" s="155"/>
      <c r="BY212" s="5"/>
      <c r="BZ212" s="5"/>
      <c r="CA212" s="155"/>
      <c r="CB212" s="5"/>
      <c r="CC212" s="5"/>
      <c r="CD212" s="15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155"/>
      <c r="CQ212" s="5"/>
      <c r="CR212" s="5"/>
      <c r="CS212" s="5"/>
      <c r="CT212" s="5"/>
      <c r="CU212" s="5"/>
      <c r="CV212" s="15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155"/>
      <c r="DI212" s="5"/>
      <c r="DJ212" s="5"/>
      <c r="DK212" s="155"/>
      <c r="DL212" s="5"/>
      <c r="DM212" s="5"/>
      <c r="DN212" s="15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155">
        <v>55000</v>
      </c>
      <c r="DZ212" s="5"/>
      <c r="EA212" s="252">
        <v>185000</v>
      </c>
      <c r="EB212" s="5"/>
      <c r="EC212" s="155"/>
      <c r="ED212" s="5"/>
      <c r="EE212" s="5"/>
      <c r="EF212" s="160"/>
      <c r="EG212" s="5"/>
      <c r="EH212" s="5"/>
      <c r="EI212" s="5"/>
      <c r="EJ212" s="5"/>
      <c r="EK212" s="5"/>
      <c r="EL212" s="150"/>
      <c r="EM212" s="5"/>
      <c r="EN212" s="5"/>
      <c r="EO212" s="5"/>
      <c r="EP212" s="5"/>
      <c r="EQ212" s="5"/>
      <c r="ER212" s="155"/>
      <c r="ES212" s="5"/>
      <c r="ET212" s="5"/>
      <c r="EU212" s="5"/>
      <c r="EV212" s="5"/>
      <c r="EW212" s="5"/>
      <c r="EX212" s="5"/>
      <c r="EY212" s="5"/>
      <c r="EZ212" s="5"/>
      <c r="FA212" s="155"/>
      <c r="FB212" s="5"/>
      <c r="FC212" s="5"/>
      <c r="FD212" s="155"/>
      <c r="FE212" s="5"/>
      <c r="FF212" s="5"/>
      <c r="FG212" s="155"/>
      <c r="FH212" s="5"/>
      <c r="FI212" s="5"/>
      <c r="FJ212" s="155"/>
      <c r="FK212" s="5"/>
      <c r="FL212" s="5"/>
      <c r="FM212" s="155"/>
      <c r="FN212" s="5"/>
      <c r="FO212" s="5"/>
      <c r="FP212" s="15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250" t="s">
        <v>1997</v>
      </c>
    </row>
    <row r="213" spans="1:183" ht="21" customHeight="1">
      <c r="A213" s="173" t="s">
        <v>1757</v>
      </c>
      <c r="B213" s="94" t="s">
        <v>815</v>
      </c>
      <c r="C213" s="97" t="s">
        <v>816</v>
      </c>
      <c r="D213" s="50" t="s">
        <v>75</v>
      </c>
      <c r="E213" s="27">
        <v>4.495</v>
      </c>
      <c r="F213" s="28"/>
      <c r="G213" s="28"/>
      <c r="H213" s="269">
        <f t="shared" si="54"/>
        <v>0</v>
      </c>
      <c r="I213" s="93">
        <f t="shared" si="55"/>
        <v>0</v>
      </c>
      <c r="J213" s="49">
        <f t="shared" si="56"/>
        <v>0</v>
      </c>
      <c r="K213" s="263">
        <f t="shared" si="57"/>
        <v>0</v>
      </c>
      <c r="L213" s="147">
        <f t="shared" si="61"/>
        <v>0</v>
      </c>
      <c r="M213" s="136">
        <f aca="true" t="shared" si="62" ref="M213:M232">+L213*1.3</f>
        <v>0</v>
      </c>
      <c r="N213" s="188">
        <f t="shared" si="60"/>
        <v>0</v>
      </c>
      <c r="O213" s="142">
        <f t="shared" si="58"/>
        <v>0</v>
      </c>
      <c r="P213" s="49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155"/>
      <c r="BS213" s="5"/>
      <c r="BT213" s="5"/>
      <c r="BU213" s="5"/>
      <c r="BV213" s="5"/>
      <c r="BW213" s="5"/>
      <c r="BX213" s="155"/>
      <c r="BY213" s="5"/>
      <c r="BZ213" s="5"/>
      <c r="CA213" s="155"/>
      <c r="CB213" s="5"/>
      <c r="CC213" s="5"/>
      <c r="CD213" s="15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155"/>
      <c r="CQ213" s="5"/>
      <c r="CR213" s="5"/>
      <c r="CS213" s="5"/>
      <c r="CT213" s="5"/>
      <c r="CU213" s="5"/>
      <c r="CV213" s="15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155"/>
      <c r="DI213" s="5"/>
      <c r="DJ213" s="5"/>
      <c r="DK213" s="155"/>
      <c r="DL213" s="5"/>
      <c r="DM213" s="5"/>
      <c r="DN213" s="15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155"/>
      <c r="DZ213" s="5"/>
      <c r="EA213" s="5"/>
      <c r="EB213" s="5"/>
      <c r="EC213" s="155"/>
      <c r="ED213" s="5"/>
      <c r="EE213" s="5"/>
      <c r="EF213" s="160"/>
      <c r="EG213" s="5"/>
      <c r="EH213" s="5"/>
      <c r="EI213" s="5"/>
      <c r="EJ213" s="5"/>
      <c r="EK213" s="5"/>
      <c r="EL213" s="150"/>
      <c r="EM213" s="5"/>
      <c r="EN213" s="5"/>
      <c r="EO213" s="5"/>
      <c r="EP213" s="5"/>
      <c r="EQ213" s="5"/>
      <c r="ER213" s="155"/>
      <c r="ES213" s="5"/>
      <c r="ET213" s="5"/>
      <c r="EU213" s="5"/>
      <c r="EV213" s="5"/>
      <c r="EW213" s="5"/>
      <c r="EX213" s="5"/>
      <c r="EY213" s="5"/>
      <c r="EZ213" s="5"/>
      <c r="FA213" s="155"/>
      <c r="FB213" s="5"/>
      <c r="FC213" s="5"/>
      <c r="FD213" s="155"/>
      <c r="FE213" s="5"/>
      <c r="FF213" s="5"/>
      <c r="FG213" s="155"/>
      <c r="FH213" s="5"/>
      <c r="FI213" s="5"/>
      <c r="FJ213" s="155"/>
      <c r="FK213" s="5"/>
      <c r="FL213" s="5"/>
      <c r="FM213" s="155"/>
      <c r="FN213" s="5"/>
      <c r="FO213" s="5"/>
      <c r="FP213" s="15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250">
        <f>+L213</f>
        <v>0</v>
      </c>
    </row>
    <row r="214" spans="1:183" ht="21" customHeight="1">
      <c r="A214" s="173" t="s">
        <v>1758</v>
      </c>
      <c r="B214" s="94" t="s">
        <v>817</v>
      </c>
      <c r="C214" s="97" t="s">
        <v>818</v>
      </c>
      <c r="D214" s="50" t="s">
        <v>75</v>
      </c>
      <c r="E214" s="27">
        <v>4.84</v>
      </c>
      <c r="F214" s="28"/>
      <c r="G214" s="28"/>
      <c r="H214" s="269">
        <f t="shared" si="54"/>
        <v>0</v>
      </c>
      <c r="I214" s="93">
        <f t="shared" si="55"/>
        <v>0</v>
      </c>
      <c r="J214" s="49">
        <f t="shared" si="56"/>
        <v>0</v>
      </c>
      <c r="K214" s="263">
        <f t="shared" si="57"/>
        <v>0</v>
      </c>
      <c r="L214" s="147">
        <f t="shared" si="61"/>
        <v>0</v>
      </c>
      <c r="M214" s="136">
        <f t="shared" si="62"/>
        <v>0</v>
      </c>
      <c r="N214" s="188">
        <f t="shared" si="60"/>
        <v>0</v>
      </c>
      <c r="O214" s="142">
        <f t="shared" si="58"/>
        <v>0</v>
      </c>
      <c r="P214" s="49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155"/>
      <c r="BS214" s="5"/>
      <c r="BT214" s="5"/>
      <c r="BU214" s="5"/>
      <c r="BV214" s="5"/>
      <c r="BW214" s="5"/>
      <c r="BX214" s="155"/>
      <c r="BY214" s="5"/>
      <c r="BZ214" s="5"/>
      <c r="CA214" s="155"/>
      <c r="CB214" s="5"/>
      <c r="CC214" s="5"/>
      <c r="CD214" s="15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155"/>
      <c r="CQ214" s="5"/>
      <c r="CR214" s="5"/>
      <c r="CS214" s="5"/>
      <c r="CT214" s="5"/>
      <c r="CU214" s="5"/>
      <c r="CV214" s="15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155"/>
      <c r="DI214" s="5"/>
      <c r="DJ214" s="5"/>
      <c r="DK214" s="155"/>
      <c r="DL214" s="5"/>
      <c r="DM214" s="5"/>
      <c r="DN214" s="15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155"/>
      <c r="DZ214" s="5"/>
      <c r="EA214" s="5"/>
      <c r="EB214" s="5"/>
      <c r="EC214" s="155"/>
      <c r="ED214" s="5"/>
      <c r="EE214" s="5"/>
      <c r="EF214" s="160"/>
      <c r="EG214" s="5"/>
      <c r="EH214" s="5"/>
      <c r="EI214" s="5"/>
      <c r="EJ214" s="5"/>
      <c r="EK214" s="5"/>
      <c r="EL214" s="150"/>
      <c r="EM214" s="5"/>
      <c r="EN214" s="5"/>
      <c r="EO214" s="5"/>
      <c r="EP214" s="5"/>
      <c r="EQ214" s="5"/>
      <c r="ER214" s="155"/>
      <c r="ES214" s="5"/>
      <c r="ET214" s="5"/>
      <c r="EU214" s="5"/>
      <c r="EV214" s="5"/>
      <c r="EW214" s="5"/>
      <c r="EX214" s="5"/>
      <c r="EY214" s="5"/>
      <c r="EZ214" s="5"/>
      <c r="FA214" s="155"/>
      <c r="FB214" s="5"/>
      <c r="FC214" s="5"/>
      <c r="FD214" s="155"/>
      <c r="FE214" s="5"/>
      <c r="FF214" s="5"/>
      <c r="FG214" s="155"/>
      <c r="FH214" s="5"/>
      <c r="FI214" s="5"/>
      <c r="FJ214" s="155"/>
      <c r="FK214" s="5"/>
      <c r="FL214" s="5"/>
      <c r="FM214" s="155"/>
      <c r="FN214" s="5"/>
      <c r="FO214" s="5"/>
      <c r="FP214" s="15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250">
        <f>+L214</f>
        <v>0</v>
      </c>
    </row>
    <row r="215" spans="1:183" ht="21" customHeight="1">
      <c r="A215" s="173" t="s">
        <v>1759</v>
      </c>
      <c r="B215" s="94" t="s">
        <v>819</v>
      </c>
      <c r="C215" s="97" t="s">
        <v>820</v>
      </c>
      <c r="D215" s="50" t="s">
        <v>75</v>
      </c>
      <c r="E215" s="27">
        <v>4.8385542</v>
      </c>
      <c r="F215" s="28"/>
      <c r="G215" s="28"/>
      <c r="H215" s="269">
        <f t="shared" si="54"/>
        <v>0</v>
      </c>
      <c r="I215" s="93">
        <f t="shared" si="55"/>
        <v>0</v>
      </c>
      <c r="J215" s="49">
        <f t="shared" si="56"/>
        <v>0</v>
      </c>
      <c r="K215" s="263">
        <f t="shared" si="57"/>
        <v>0</v>
      </c>
      <c r="L215" s="147">
        <f t="shared" si="61"/>
        <v>0</v>
      </c>
      <c r="M215" s="136">
        <f t="shared" si="62"/>
        <v>0</v>
      </c>
      <c r="N215" s="188">
        <f t="shared" si="60"/>
        <v>0</v>
      </c>
      <c r="O215" s="142">
        <f t="shared" si="58"/>
        <v>0</v>
      </c>
      <c r="P215" s="49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155"/>
      <c r="BS215" s="5"/>
      <c r="BT215" s="5"/>
      <c r="BU215" s="5"/>
      <c r="BV215" s="5"/>
      <c r="BW215" s="5"/>
      <c r="BX215" s="155"/>
      <c r="BY215" s="5"/>
      <c r="BZ215" s="5"/>
      <c r="CA215" s="155"/>
      <c r="CB215" s="5"/>
      <c r="CC215" s="5"/>
      <c r="CD215" s="15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155"/>
      <c r="CQ215" s="5"/>
      <c r="CR215" s="5"/>
      <c r="CS215" s="5"/>
      <c r="CT215" s="5"/>
      <c r="CU215" s="5"/>
      <c r="CV215" s="15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155"/>
      <c r="DI215" s="5"/>
      <c r="DJ215" s="5"/>
      <c r="DK215" s="155"/>
      <c r="DL215" s="5"/>
      <c r="DM215" s="5"/>
      <c r="DN215" s="15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155"/>
      <c r="DZ215" s="5"/>
      <c r="EA215" s="5"/>
      <c r="EB215" s="5"/>
      <c r="EC215" s="155"/>
      <c r="ED215" s="5"/>
      <c r="EE215" s="5"/>
      <c r="EF215" s="160"/>
      <c r="EG215" s="5"/>
      <c r="EH215" s="5"/>
      <c r="EI215" s="5"/>
      <c r="EJ215" s="5"/>
      <c r="EK215" s="5"/>
      <c r="EL215" s="150"/>
      <c r="EM215" s="5"/>
      <c r="EN215" s="5"/>
      <c r="EO215" s="5"/>
      <c r="EP215" s="5"/>
      <c r="EQ215" s="5"/>
      <c r="ER215" s="155"/>
      <c r="ES215" s="5"/>
      <c r="ET215" s="5"/>
      <c r="EU215" s="5"/>
      <c r="EV215" s="5"/>
      <c r="EW215" s="5"/>
      <c r="EX215" s="5"/>
      <c r="EY215" s="5"/>
      <c r="EZ215" s="5"/>
      <c r="FA215" s="155"/>
      <c r="FB215" s="5"/>
      <c r="FC215" s="5"/>
      <c r="FD215" s="155"/>
      <c r="FE215" s="5"/>
      <c r="FF215" s="5"/>
      <c r="FG215" s="155"/>
      <c r="FH215" s="5"/>
      <c r="FI215" s="5"/>
      <c r="FJ215" s="155"/>
      <c r="FK215" s="5"/>
      <c r="FL215" s="5"/>
      <c r="FM215" s="155"/>
      <c r="FN215" s="5"/>
      <c r="FO215" s="5"/>
      <c r="FP215" s="15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250">
        <f>+L215</f>
        <v>0</v>
      </c>
    </row>
    <row r="216" spans="1:183" ht="21" customHeight="1">
      <c r="A216" s="173" t="s">
        <v>1760</v>
      </c>
      <c r="B216" s="94" t="s">
        <v>821</v>
      </c>
      <c r="C216" s="95" t="s">
        <v>822</v>
      </c>
      <c r="D216" s="50" t="s">
        <v>116</v>
      </c>
      <c r="E216" s="27">
        <v>4.2</v>
      </c>
      <c r="F216" s="28"/>
      <c r="G216" s="28"/>
      <c r="H216" s="269">
        <f t="shared" si="54"/>
        <v>0</v>
      </c>
      <c r="I216" s="93">
        <f t="shared" si="55"/>
        <v>62000</v>
      </c>
      <c r="J216" s="49">
        <f t="shared" si="56"/>
        <v>0</v>
      </c>
      <c r="K216" s="263">
        <f t="shared" si="57"/>
        <v>62000</v>
      </c>
      <c r="L216" s="147">
        <f t="shared" si="61"/>
        <v>460000</v>
      </c>
      <c r="M216" s="136">
        <f t="shared" si="62"/>
        <v>598000</v>
      </c>
      <c r="N216" s="188">
        <f t="shared" si="60"/>
        <v>398000</v>
      </c>
      <c r="O216" s="142">
        <f t="shared" si="58"/>
        <v>1671600</v>
      </c>
      <c r="P216" s="49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155"/>
      <c r="BS216" s="5"/>
      <c r="BT216" s="5"/>
      <c r="BU216" s="5"/>
      <c r="BV216" s="5"/>
      <c r="BW216" s="5"/>
      <c r="BX216" s="155"/>
      <c r="BY216" s="5"/>
      <c r="BZ216" s="5"/>
      <c r="CA216" s="155"/>
      <c r="CB216" s="5"/>
      <c r="CC216" s="5"/>
      <c r="CD216" s="15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155"/>
      <c r="CQ216" s="5"/>
      <c r="CR216" s="5"/>
      <c r="CS216" s="5"/>
      <c r="CT216" s="5"/>
      <c r="CU216" s="5"/>
      <c r="CV216" s="15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155"/>
      <c r="DI216" s="5"/>
      <c r="DJ216" s="5"/>
      <c r="DK216" s="155"/>
      <c r="DL216" s="5"/>
      <c r="DM216" s="5"/>
      <c r="DN216" s="15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155">
        <v>62000</v>
      </c>
      <c r="DZ216" s="5"/>
      <c r="EA216" s="252">
        <v>460000</v>
      </c>
      <c r="EB216" s="5"/>
      <c r="EC216" s="155"/>
      <c r="ED216" s="5"/>
      <c r="EE216" s="5"/>
      <c r="EF216" s="160"/>
      <c r="EG216" s="5"/>
      <c r="EH216" s="5"/>
      <c r="EI216" s="5"/>
      <c r="EJ216" s="5"/>
      <c r="EK216" s="5"/>
      <c r="EL216" s="150"/>
      <c r="EM216" s="5"/>
      <c r="EN216" s="5"/>
      <c r="EO216" s="5"/>
      <c r="EP216" s="5"/>
      <c r="EQ216" s="5"/>
      <c r="ER216" s="155"/>
      <c r="ES216" s="5"/>
      <c r="ET216" s="5"/>
      <c r="EU216" s="5"/>
      <c r="EV216" s="5"/>
      <c r="EW216" s="5"/>
      <c r="EX216" s="5"/>
      <c r="EY216" s="5"/>
      <c r="EZ216" s="5"/>
      <c r="FA216" s="155"/>
      <c r="FB216" s="5"/>
      <c r="FC216" s="5"/>
      <c r="FD216" s="155"/>
      <c r="FE216" s="5"/>
      <c r="FF216" s="5"/>
      <c r="FG216" s="155"/>
      <c r="FH216" s="5"/>
      <c r="FI216" s="5"/>
      <c r="FJ216" s="155"/>
      <c r="FK216" s="5"/>
      <c r="FL216" s="5"/>
      <c r="FM216" s="155"/>
      <c r="FN216" s="5"/>
      <c r="FO216" s="5"/>
      <c r="FP216" s="15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250" t="s">
        <v>1998</v>
      </c>
    </row>
    <row r="217" spans="1:183" ht="21" customHeight="1">
      <c r="A217" s="173" t="s">
        <v>1761</v>
      </c>
      <c r="B217" s="94" t="s">
        <v>823</v>
      </c>
      <c r="C217" s="97" t="s">
        <v>824</v>
      </c>
      <c r="D217" s="50" t="s">
        <v>75</v>
      </c>
      <c r="E217" s="27">
        <v>4.8</v>
      </c>
      <c r="F217" s="28"/>
      <c r="G217" s="28"/>
      <c r="H217" s="269">
        <f t="shared" si="54"/>
        <v>0</v>
      </c>
      <c r="I217" s="93">
        <f t="shared" si="55"/>
        <v>0</v>
      </c>
      <c r="J217" s="49">
        <f t="shared" si="56"/>
        <v>0</v>
      </c>
      <c r="K217" s="263">
        <f t="shared" si="57"/>
        <v>0</v>
      </c>
      <c r="L217" s="147">
        <f t="shared" si="61"/>
        <v>0</v>
      </c>
      <c r="M217" s="136">
        <f t="shared" si="62"/>
        <v>0</v>
      </c>
      <c r="N217" s="188">
        <f>L217-K217-H217</f>
        <v>0</v>
      </c>
      <c r="O217" s="142">
        <f t="shared" si="58"/>
        <v>0</v>
      </c>
      <c r="P217" s="49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155"/>
      <c r="BS217" s="5"/>
      <c r="BT217" s="5"/>
      <c r="BU217" s="5"/>
      <c r="BV217" s="5"/>
      <c r="BW217" s="5"/>
      <c r="BX217" s="155"/>
      <c r="BY217" s="5"/>
      <c r="BZ217" s="5"/>
      <c r="CA217" s="155"/>
      <c r="CB217" s="5"/>
      <c r="CC217" s="5"/>
      <c r="CD217" s="15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155"/>
      <c r="CQ217" s="5"/>
      <c r="CR217" s="5"/>
      <c r="CS217" s="5"/>
      <c r="CT217" s="5"/>
      <c r="CU217" s="5"/>
      <c r="CV217" s="15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155"/>
      <c r="DI217" s="5"/>
      <c r="DJ217" s="5"/>
      <c r="DK217" s="155"/>
      <c r="DL217" s="5"/>
      <c r="DM217" s="5"/>
      <c r="DN217" s="15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155"/>
      <c r="DZ217" s="5"/>
      <c r="EA217" s="5"/>
      <c r="EB217" s="5"/>
      <c r="EC217" s="155"/>
      <c r="ED217" s="5"/>
      <c r="EE217" s="5"/>
      <c r="EF217" s="160"/>
      <c r="EG217" s="5"/>
      <c r="EH217" s="5"/>
      <c r="EI217" s="5"/>
      <c r="EJ217" s="5"/>
      <c r="EK217" s="5"/>
      <c r="EL217" s="150"/>
      <c r="EM217" s="5"/>
      <c r="EN217" s="5"/>
      <c r="EO217" s="5"/>
      <c r="EP217" s="5"/>
      <c r="EQ217" s="5"/>
      <c r="ER217" s="155"/>
      <c r="ES217" s="5"/>
      <c r="ET217" s="5"/>
      <c r="EU217" s="5"/>
      <c r="EV217" s="5"/>
      <c r="EW217" s="5"/>
      <c r="EX217" s="5"/>
      <c r="EY217" s="5"/>
      <c r="EZ217" s="5"/>
      <c r="FA217" s="155"/>
      <c r="FB217" s="5"/>
      <c r="FC217" s="5"/>
      <c r="FD217" s="155"/>
      <c r="FE217" s="5"/>
      <c r="FF217" s="5"/>
      <c r="FG217" s="155"/>
      <c r="FH217" s="5"/>
      <c r="FI217" s="5"/>
      <c r="FJ217" s="155"/>
      <c r="FK217" s="5"/>
      <c r="FL217" s="5"/>
      <c r="FM217" s="155"/>
      <c r="FN217" s="5"/>
      <c r="FO217" s="5"/>
      <c r="FP217" s="15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250">
        <f>+L217</f>
        <v>0</v>
      </c>
    </row>
    <row r="218" spans="1:183" ht="21" customHeight="1">
      <c r="A218" s="173" t="s">
        <v>1762</v>
      </c>
      <c r="B218" s="94" t="s">
        <v>825</v>
      </c>
      <c r="C218" s="97" t="s">
        <v>826</v>
      </c>
      <c r="D218" s="50" t="s">
        <v>75</v>
      </c>
      <c r="E218" s="27">
        <v>4.8344827</v>
      </c>
      <c r="F218" s="28"/>
      <c r="G218" s="28"/>
      <c r="H218" s="269">
        <f t="shared" si="54"/>
        <v>0</v>
      </c>
      <c r="I218" s="93">
        <f t="shared" si="55"/>
        <v>0</v>
      </c>
      <c r="J218" s="49">
        <f t="shared" si="56"/>
        <v>0</v>
      </c>
      <c r="K218" s="263">
        <f t="shared" si="57"/>
        <v>0</v>
      </c>
      <c r="L218" s="147">
        <f t="shared" si="61"/>
        <v>0</v>
      </c>
      <c r="M218" s="136">
        <f t="shared" si="62"/>
        <v>0</v>
      </c>
      <c r="N218" s="188">
        <f>L218-K218-H218</f>
        <v>0</v>
      </c>
      <c r="O218" s="142">
        <f t="shared" si="58"/>
        <v>0</v>
      </c>
      <c r="P218" s="49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155"/>
      <c r="BS218" s="5"/>
      <c r="BT218" s="5"/>
      <c r="BU218" s="5"/>
      <c r="BV218" s="5"/>
      <c r="BW218" s="5"/>
      <c r="BX218" s="155"/>
      <c r="BY218" s="5"/>
      <c r="BZ218" s="5"/>
      <c r="CA218" s="155"/>
      <c r="CB218" s="5"/>
      <c r="CC218" s="5"/>
      <c r="CD218" s="15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155"/>
      <c r="CQ218" s="5"/>
      <c r="CR218" s="5"/>
      <c r="CS218" s="5"/>
      <c r="CT218" s="5"/>
      <c r="CU218" s="5"/>
      <c r="CV218" s="15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155"/>
      <c r="DI218" s="5"/>
      <c r="DJ218" s="5"/>
      <c r="DK218" s="155"/>
      <c r="DL218" s="5"/>
      <c r="DM218" s="5"/>
      <c r="DN218" s="15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155"/>
      <c r="DZ218" s="5"/>
      <c r="EA218" s="5"/>
      <c r="EB218" s="5"/>
      <c r="EC218" s="155"/>
      <c r="ED218" s="5"/>
      <c r="EE218" s="5"/>
      <c r="EF218" s="160"/>
      <c r="EG218" s="5"/>
      <c r="EH218" s="5"/>
      <c r="EI218" s="5"/>
      <c r="EJ218" s="5"/>
      <c r="EK218" s="5"/>
      <c r="EL218" s="150"/>
      <c r="EM218" s="5"/>
      <c r="EN218" s="5"/>
      <c r="EO218" s="5"/>
      <c r="EP218" s="5"/>
      <c r="EQ218" s="5"/>
      <c r="ER218" s="155"/>
      <c r="ES218" s="5"/>
      <c r="ET218" s="5"/>
      <c r="EU218" s="5"/>
      <c r="EV218" s="5"/>
      <c r="EW218" s="5"/>
      <c r="EX218" s="5"/>
      <c r="EY218" s="5"/>
      <c r="EZ218" s="5"/>
      <c r="FA218" s="155"/>
      <c r="FB218" s="5"/>
      <c r="FC218" s="5"/>
      <c r="FD218" s="155"/>
      <c r="FE218" s="5"/>
      <c r="FF218" s="5"/>
      <c r="FG218" s="155"/>
      <c r="FH218" s="5"/>
      <c r="FI218" s="5"/>
      <c r="FJ218" s="155"/>
      <c r="FK218" s="5"/>
      <c r="FL218" s="5"/>
      <c r="FM218" s="155"/>
      <c r="FN218" s="5"/>
      <c r="FO218" s="5"/>
      <c r="FP218" s="15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250">
        <f>+L218</f>
        <v>0</v>
      </c>
    </row>
    <row r="219" spans="1:183" ht="22.5" customHeight="1">
      <c r="A219" s="173" t="s">
        <v>1763</v>
      </c>
      <c r="B219" s="210"/>
      <c r="C219" s="95" t="s">
        <v>827</v>
      </c>
      <c r="D219" s="50" t="s">
        <v>116</v>
      </c>
      <c r="E219" s="38">
        <v>5</v>
      </c>
      <c r="F219" s="28">
        <v>0</v>
      </c>
      <c r="G219" s="28"/>
      <c r="H219" s="269">
        <f t="shared" si="54"/>
        <v>0</v>
      </c>
      <c r="I219" s="93">
        <f t="shared" si="55"/>
        <v>0</v>
      </c>
      <c r="J219" s="49">
        <f t="shared" si="56"/>
        <v>0</v>
      </c>
      <c r="K219" s="263">
        <f t="shared" si="57"/>
        <v>0</v>
      </c>
      <c r="L219" s="147">
        <f t="shared" si="61"/>
        <v>200000</v>
      </c>
      <c r="M219" s="136">
        <f t="shared" si="62"/>
        <v>260000</v>
      </c>
      <c r="N219" s="188">
        <f>L219-K219-H219</f>
        <v>200000</v>
      </c>
      <c r="O219" s="142">
        <f t="shared" si="58"/>
        <v>1000000</v>
      </c>
      <c r="P219" s="49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155"/>
      <c r="BS219" s="5"/>
      <c r="BT219" s="5"/>
      <c r="BU219" s="5"/>
      <c r="BV219" s="5"/>
      <c r="BW219" s="5"/>
      <c r="BX219" s="155"/>
      <c r="BY219" s="5"/>
      <c r="BZ219" s="5"/>
      <c r="CA219" s="155"/>
      <c r="CB219" s="5"/>
      <c r="CC219" s="5"/>
      <c r="CD219" s="15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155"/>
      <c r="CQ219" s="5"/>
      <c r="CR219" s="5"/>
      <c r="CS219" s="5"/>
      <c r="CT219" s="5"/>
      <c r="CU219" s="5"/>
      <c r="CV219" s="15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155"/>
      <c r="DI219" s="5"/>
      <c r="DJ219" s="5"/>
      <c r="DK219" s="155"/>
      <c r="DL219" s="5"/>
      <c r="DM219" s="5"/>
      <c r="DN219" s="15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155"/>
      <c r="DZ219" s="5"/>
      <c r="EA219" s="252">
        <v>200000</v>
      </c>
      <c r="EB219" s="5"/>
      <c r="EC219" s="155"/>
      <c r="ED219" s="5"/>
      <c r="EE219" s="5"/>
      <c r="EF219" s="160"/>
      <c r="EG219" s="5"/>
      <c r="EH219" s="5"/>
      <c r="EI219" s="5"/>
      <c r="EJ219" s="5"/>
      <c r="EK219" s="5"/>
      <c r="EL219" s="150"/>
      <c r="EM219" s="5"/>
      <c r="EN219" s="5"/>
      <c r="EO219" s="5"/>
      <c r="EP219" s="5"/>
      <c r="EQ219" s="5"/>
      <c r="ER219" s="155"/>
      <c r="ES219" s="5"/>
      <c r="ET219" s="5"/>
      <c r="EU219" s="5"/>
      <c r="EV219" s="5"/>
      <c r="EW219" s="5"/>
      <c r="EX219" s="5"/>
      <c r="EY219" s="5"/>
      <c r="EZ219" s="5"/>
      <c r="FA219" s="155"/>
      <c r="FB219" s="5"/>
      <c r="FC219" s="5"/>
      <c r="FD219" s="155"/>
      <c r="FE219" s="5"/>
      <c r="FF219" s="5"/>
      <c r="FG219" s="155"/>
      <c r="FH219" s="5"/>
      <c r="FI219" s="5"/>
      <c r="FJ219" s="155"/>
      <c r="FK219" s="5"/>
      <c r="FL219" s="5"/>
      <c r="FM219" s="155"/>
      <c r="FN219" s="5"/>
      <c r="FO219" s="5"/>
      <c r="FP219" s="15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250" t="s">
        <v>1999</v>
      </c>
    </row>
    <row r="220" spans="1:183" ht="21" customHeight="1">
      <c r="A220" s="173" t="s">
        <v>1764</v>
      </c>
      <c r="B220" s="94"/>
      <c r="C220" s="95" t="s">
        <v>1801</v>
      </c>
      <c r="D220" s="50" t="s">
        <v>116</v>
      </c>
      <c r="E220" s="27"/>
      <c r="F220" s="28">
        <v>0</v>
      </c>
      <c r="G220" s="28"/>
      <c r="H220" s="269">
        <f t="shared" si="54"/>
        <v>0</v>
      </c>
      <c r="I220" s="93">
        <f t="shared" si="55"/>
        <v>2400</v>
      </c>
      <c r="J220" s="49">
        <f t="shared" si="56"/>
        <v>2400</v>
      </c>
      <c r="K220" s="263">
        <f t="shared" si="57"/>
        <v>4800</v>
      </c>
      <c r="L220" s="147">
        <f t="shared" si="61"/>
        <v>20000</v>
      </c>
      <c r="M220" s="136">
        <f t="shared" si="62"/>
        <v>26000</v>
      </c>
      <c r="N220" s="188">
        <f>L220-K220-H220</f>
        <v>15200</v>
      </c>
      <c r="O220" s="142">
        <f t="shared" si="58"/>
        <v>0</v>
      </c>
      <c r="P220" s="49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155"/>
      <c r="BS220" s="5"/>
      <c r="BT220" s="5"/>
      <c r="BU220" s="5"/>
      <c r="BV220" s="5"/>
      <c r="BW220" s="5"/>
      <c r="BX220" s="155"/>
      <c r="BY220" s="5"/>
      <c r="BZ220" s="5"/>
      <c r="CA220" s="155"/>
      <c r="CB220" s="5"/>
      <c r="CC220" s="5"/>
      <c r="CD220" s="15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155"/>
      <c r="CQ220" s="5"/>
      <c r="CR220" s="5"/>
      <c r="CS220" s="5"/>
      <c r="CT220" s="5"/>
      <c r="CU220" s="5"/>
      <c r="CV220" s="15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155"/>
      <c r="DI220" s="5"/>
      <c r="DJ220" s="5"/>
      <c r="DK220" s="155"/>
      <c r="DL220" s="5"/>
      <c r="DM220" s="5"/>
      <c r="DN220" s="15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155">
        <v>2400</v>
      </c>
      <c r="DZ220" s="5">
        <v>2400</v>
      </c>
      <c r="EA220" s="5">
        <v>20000</v>
      </c>
      <c r="EB220" s="5"/>
      <c r="EC220" s="155"/>
      <c r="ED220" s="5"/>
      <c r="EE220" s="5"/>
      <c r="EF220" s="160"/>
      <c r="EG220" s="5"/>
      <c r="EH220" s="5"/>
      <c r="EI220" s="5"/>
      <c r="EJ220" s="5"/>
      <c r="EK220" s="5"/>
      <c r="EL220" s="150"/>
      <c r="EM220" s="5"/>
      <c r="EN220" s="5"/>
      <c r="EO220" s="5"/>
      <c r="EP220" s="5"/>
      <c r="EQ220" s="5"/>
      <c r="ER220" s="155"/>
      <c r="ES220" s="5"/>
      <c r="ET220" s="5"/>
      <c r="EU220" s="5"/>
      <c r="EV220" s="5"/>
      <c r="EW220" s="5"/>
      <c r="EX220" s="5"/>
      <c r="EY220" s="5"/>
      <c r="EZ220" s="5"/>
      <c r="FA220" s="155"/>
      <c r="FB220" s="5"/>
      <c r="FC220" s="5"/>
      <c r="FD220" s="155"/>
      <c r="FE220" s="5"/>
      <c r="FF220" s="5"/>
      <c r="FG220" s="155"/>
      <c r="FH220" s="5"/>
      <c r="FI220" s="5"/>
      <c r="FJ220" s="155"/>
      <c r="FK220" s="5"/>
      <c r="FL220" s="5"/>
      <c r="FM220" s="155"/>
      <c r="FN220" s="5"/>
      <c r="FO220" s="5"/>
      <c r="FP220" s="15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250" t="s">
        <v>1936</v>
      </c>
    </row>
    <row r="221" spans="1:183" ht="21" customHeight="1">
      <c r="A221" s="173"/>
      <c r="B221" s="94"/>
      <c r="C221" s="135" t="s">
        <v>816</v>
      </c>
      <c r="D221" s="50"/>
      <c r="E221" s="27"/>
      <c r="F221" s="201">
        <v>15000</v>
      </c>
      <c r="G221" s="28"/>
      <c r="H221" s="269">
        <f t="shared" si="54"/>
        <v>15000</v>
      </c>
      <c r="I221" s="93"/>
      <c r="J221" s="49"/>
      <c r="K221" s="263"/>
      <c r="L221" s="147"/>
      <c r="M221" s="136"/>
      <c r="N221" s="188"/>
      <c r="O221" s="142"/>
      <c r="P221" s="49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155"/>
      <c r="BS221" s="5"/>
      <c r="BT221" s="5"/>
      <c r="BU221" s="5"/>
      <c r="BV221" s="5"/>
      <c r="BW221" s="5"/>
      <c r="BX221" s="155"/>
      <c r="BY221" s="5"/>
      <c r="BZ221" s="5"/>
      <c r="CA221" s="155"/>
      <c r="CB221" s="5"/>
      <c r="CC221" s="5"/>
      <c r="CD221" s="15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155"/>
      <c r="CQ221" s="5"/>
      <c r="CR221" s="5"/>
      <c r="CS221" s="5"/>
      <c r="CT221" s="5"/>
      <c r="CU221" s="5"/>
      <c r="CV221" s="15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155"/>
      <c r="DI221" s="5"/>
      <c r="DJ221" s="5"/>
      <c r="DK221" s="155"/>
      <c r="DL221" s="5"/>
      <c r="DM221" s="5"/>
      <c r="DN221" s="15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155"/>
      <c r="DZ221" s="5"/>
      <c r="EA221" s="5"/>
      <c r="EB221" s="5"/>
      <c r="EC221" s="155"/>
      <c r="ED221" s="5"/>
      <c r="EE221" s="5"/>
      <c r="EF221" s="160"/>
      <c r="EG221" s="5"/>
      <c r="EH221" s="5"/>
      <c r="EI221" s="5"/>
      <c r="EJ221" s="5"/>
      <c r="EK221" s="5"/>
      <c r="EL221" s="150"/>
      <c r="EM221" s="5"/>
      <c r="EN221" s="5"/>
      <c r="EO221" s="5"/>
      <c r="EP221" s="5"/>
      <c r="EQ221" s="5"/>
      <c r="ER221" s="155"/>
      <c r="ES221" s="5"/>
      <c r="ET221" s="5"/>
      <c r="EU221" s="5"/>
      <c r="EV221" s="5"/>
      <c r="EW221" s="5"/>
      <c r="EX221" s="5"/>
      <c r="EY221" s="5"/>
      <c r="EZ221" s="5"/>
      <c r="FA221" s="155"/>
      <c r="FB221" s="5"/>
      <c r="FC221" s="5"/>
      <c r="FD221" s="155"/>
      <c r="FE221" s="5"/>
      <c r="FF221" s="5"/>
      <c r="FG221" s="155"/>
      <c r="FH221" s="5"/>
      <c r="FI221" s="5"/>
      <c r="FJ221" s="155"/>
      <c r="FK221" s="5"/>
      <c r="FL221" s="5"/>
      <c r="FM221" s="155"/>
      <c r="FN221" s="5"/>
      <c r="FO221" s="5"/>
      <c r="FP221" s="15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250"/>
    </row>
    <row r="222" spans="1:183" ht="21" customHeight="1">
      <c r="A222" s="173"/>
      <c r="B222" s="94"/>
      <c r="C222" s="135" t="s">
        <v>2051</v>
      </c>
      <c r="D222" s="50"/>
      <c r="E222" s="27"/>
      <c r="F222" s="201"/>
      <c r="G222" s="28"/>
      <c r="H222" s="269"/>
      <c r="I222" s="93"/>
      <c r="J222" s="49"/>
      <c r="K222" s="263"/>
      <c r="L222" s="147"/>
      <c r="M222" s="136"/>
      <c r="N222" s="188"/>
      <c r="O222" s="142"/>
      <c r="P222" s="49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155"/>
      <c r="BS222" s="5"/>
      <c r="BT222" s="5"/>
      <c r="BU222" s="5"/>
      <c r="BV222" s="5"/>
      <c r="BW222" s="5"/>
      <c r="BX222" s="155"/>
      <c r="BY222" s="5"/>
      <c r="BZ222" s="5"/>
      <c r="CA222" s="155"/>
      <c r="CB222" s="5"/>
      <c r="CC222" s="5"/>
      <c r="CD222" s="15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155"/>
      <c r="CQ222" s="5"/>
      <c r="CR222" s="5"/>
      <c r="CS222" s="5"/>
      <c r="CT222" s="5"/>
      <c r="CU222" s="5"/>
      <c r="CV222" s="15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155"/>
      <c r="DI222" s="5"/>
      <c r="DJ222" s="5"/>
      <c r="DK222" s="155"/>
      <c r="DL222" s="5"/>
      <c r="DM222" s="5"/>
      <c r="DN222" s="15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155"/>
      <c r="DZ222" s="5"/>
      <c r="EA222" s="5"/>
      <c r="EB222" s="5"/>
      <c r="EC222" s="155"/>
      <c r="ED222" s="5"/>
      <c r="EE222" s="5"/>
      <c r="EF222" s="160"/>
      <c r="EG222" s="5"/>
      <c r="EH222" s="5"/>
      <c r="EI222" s="5"/>
      <c r="EJ222" s="5"/>
      <c r="EK222" s="5"/>
      <c r="EL222" s="150"/>
      <c r="EM222" s="5"/>
      <c r="EN222" s="5"/>
      <c r="EO222" s="5"/>
      <c r="EP222" s="5"/>
      <c r="EQ222" s="5"/>
      <c r="ER222" s="155"/>
      <c r="ES222" s="5"/>
      <c r="ET222" s="5"/>
      <c r="EU222" s="5"/>
      <c r="EV222" s="5"/>
      <c r="EW222" s="5"/>
      <c r="EX222" s="5"/>
      <c r="EY222" s="5"/>
      <c r="EZ222" s="5"/>
      <c r="FA222" s="155"/>
      <c r="FB222" s="5"/>
      <c r="FC222" s="5"/>
      <c r="FD222" s="155"/>
      <c r="FE222" s="5"/>
      <c r="FF222" s="5"/>
      <c r="FG222" s="155"/>
      <c r="FH222" s="5"/>
      <c r="FI222" s="5"/>
      <c r="FJ222" s="155"/>
      <c r="FK222" s="5"/>
      <c r="FL222" s="5"/>
      <c r="FM222" s="155"/>
      <c r="FN222" s="5"/>
      <c r="FO222" s="5"/>
      <c r="FP222" s="15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250"/>
    </row>
    <row r="223" spans="1:183" ht="21" customHeight="1">
      <c r="A223" s="173" t="s">
        <v>1765</v>
      </c>
      <c r="B223" s="210" t="s">
        <v>828</v>
      </c>
      <c r="C223" s="95" t="s">
        <v>1509</v>
      </c>
      <c r="D223" s="50" t="s">
        <v>116</v>
      </c>
      <c r="E223" s="27">
        <v>94.16</v>
      </c>
      <c r="F223" s="28">
        <v>2150</v>
      </c>
      <c r="G223" s="28"/>
      <c r="H223" s="269">
        <f t="shared" si="54"/>
        <v>2150</v>
      </c>
      <c r="I223" s="93">
        <f t="shared" si="55"/>
        <v>0</v>
      </c>
      <c r="J223" s="49">
        <f t="shared" si="56"/>
        <v>750</v>
      </c>
      <c r="K223" s="263">
        <f t="shared" si="57"/>
        <v>750</v>
      </c>
      <c r="L223" s="147">
        <f t="shared" si="61"/>
        <v>1900</v>
      </c>
      <c r="M223" s="136">
        <f t="shared" si="62"/>
        <v>2470</v>
      </c>
      <c r="N223" s="199"/>
      <c r="O223" s="142">
        <f t="shared" si="58"/>
        <v>0</v>
      </c>
      <c r="P223" s="49"/>
      <c r="Q223" s="5">
        <v>400</v>
      </c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155"/>
      <c r="BS223" s="5"/>
      <c r="BT223" s="5"/>
      <c r="BU223" s="5"/>
      <c r="BV223" s="5"/>
      <c r="BW223" s="5"/>
      <c r="BX223" s="155"/>
      <c r="BY223" s="5"/>
      <c r="BZ223" s="5"/>
      <c r="CA223" s="155"/>
      <c r="CB223" s="5"/>
      <c r="CC223" s="5"/>
      <c r="CD223" s="15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155"/>
      <c r="CQ223" s="5"/>
      <c r="CR223" s="5"/>
      <c r="CS223" s="5">
        <v>750</v>
      </c>
      <c r="CT223" s="5">
        <v>1000</v>
      </c>
      <c r="CU223" s="5"/>
      <c r="CV223" s="15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155"/>
      <c r="DI223" s="5">
        <v>300</v>
      </c>
      <c r="DJ223" s="5"/>
      <c r="DK223" s="155"/>
      <c r="DL223" s="5"/>
      <c r="DM223" s="5"/>
      <c r="DN223" s="15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155"/>
      <c r="DZ223" s="5"/>
      <c r="EA223" s="5"/>
      <c r="EB223" s="5"/>
      <c r="EC223" s="155"/>
      <c r="ED223" s="5">
        <v>200</v>
      </c>
      <c r="EE223" s="5"/>
      <c r="EF223" s="160"/>
      <c r="EG223" s="5"/>
      <c r="EH223" s="5"/>
      <c r="EI223" s="5"/>
      <c r="EJ223" s="5"/>
      <c r="EK223" s="5"/>
      <c r="EL223" s="150"/>
      <c r="EM223" s="5"/>
      <c r="EN223" s="5"/>
      <c r="EO223" s="5"/>
      <c r="EP223" s="5"/>
      <c r="EQ223" s="5"/>
      <c r="ER223" s="155"/>
      <c r="ES223" s="5"/>
      <c r="ET223" s="5"/>
      <c r="EU223" s="5"/>
      <c r="EV223" s="5"/>
      <c r="EW223" s="5"/>
      <c r="EX223" s="5"/>
      <c r="EY223" s="5"/>
      <c r="EZ223" s="5"/>
      <c r="FA223" s="155"/>
      <c r="FB223" s="5"/>
      <c r="FC223" s="5"/>
      <c r="FD223" s="155"/>
      <c r="FE223" s="5"/>
      <c r="FF223" s="5"/>
      <c r="FG223" s="155"/>
      <c r="FH223" s="5"/>
      <c r="FI223" s="5"/>
      <c r="FJ223" s="155"/>
      <c r="FK223" s="5"/>
      <c r="FL223" s="5"/>
      <c r="FM223" s="155"/>
      <c r="FN223" s="5"/>
      <c r="FO223" s="5"/>
      <c r="FP223" s="15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250" t="s">
        <v>1937</v>
      </c>
    </row>
    <row r="224" spans="1:183" ht="21" customHeight="1">
      <c r="A224" s="173" t="s">
        <v>1766</v>
      </c>
      <c r="B224" s="210" t="s">
        <v>829</v>
      </c>
      <c r="C224" s="95" t="s">
        <v>1510</v>
      </c>
      <c r="D224" s="50" t="s">
        <v>116</v>
      </c>
      <c r="E224" s="27">
        <v>187.25</v>
      </c>
      <c r="F224" s="28">
        <v>1750</v>
      </c>
      <c r="G224" s="28"/>
      <c r="H224" s="269">
        <f t="shared" si="54"/>
        <v>1750</v>
      </c>
      <c r="I224" s="93">
        <f t="shared" si="55"/>
        <v>0</v>
      </c>
      <c r="J224" s="49">
        <f t="shared" si="56"/>
        <v>425</v>
      </c>
      <c r="K224" s="263">
        <f t="shared" si="57"/>
        <v>425</v>
      </c>
      <c r="L224" s="147">
        <f t="shared" si="61"/>
        <v>1400</v>
      </c>
      <c r="M224" s="136">
        <f t="shared" si="62"/>
        <v>1820</v>
      </c>
      <c r="N224" s="188"/>
      <c r="O224" s="142">
        <f t="shared" si="58"/>
        <v>0</v>
      </c>
      <c r="P224" s="49"/>
      <c r="Q224" s="5">
        <v>400</v>
      </c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155"/>
      <c r="BS224" s="5"/>
      <c r="BT224" s="5"/>
      <c r="BU224" s="5"/>
      <c r="BV224" s="5"/>
      <c r="BW224" s="5"/>
      <c r="BX224" s="155"/>
      <c r="BY224" s="5"/>
      <c r="BZ224" s="5"/>
      <c r="CA224" s="155"/>
      <c r="CB224" s="5"/>
      <c r="CC224" s="5"/>
      <c r="CD224" s="15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155"/>
      <c r="CQ224" s="5"/>
      <c r="CR224" s="5"/>
      <c r="CS224" s="5">
        <v>425</v>
      </c>
      <c r="CT224" s="5">
        <v>1000</v>
      </c>
      <c r="CU224" s="5"/>
      <c r="CV224" s="15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155"/>
      <c r="DI224" s="5"/>
      <c r="DJ224" s="5"/>
      <c r="DK224" s="155"/>
      <c r="DL224" s="5"/>
      <c r="DM224" s="5"/>
      <c r="DN224" s="15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155"/>
      <c r="DZ224" s="5"/>
      <c r="EA224" s="5"/>
      <c r="EB224" s="5"/>
      <c r="EC224" s="155"/>
      <c r="ED224" s="5"/>
      <c r="EE224" s="5"/>
      <c r="EF224" s="160"/>
      <c r="EG224" s="5"/>
      <c r="EH224" s="5"/>
      <c r="EI224" s="5"/>
      <c r="EJ224" s="5"/>
      <c r="EK224" s="5"/>
      <c r="EL224" s="150"/>
      <c r="EM224" s="5"/>
      <c r="EN224" s="5"/>
      <c r="EO224" s="5"/>
      <c r="EP224" s="5"/>
      <c r="EQ224" s="5"/>
      <c r="ER224" s="155"/>
      <c r="ES224" s="5"/>
      <c r="ET224" s="5"/>
      <c r="EU224" s="5"/>
      <c r="EV224" s="5"/>
      <c r="EW224" s="5"/>
      <c r="EX224" s="5"/>
      <c r="EY224" s="5"/>
      <c r="EZ224" s="5"/>
      <c r="FA224" s="155"/>
      <c r="FB224" s="5"/>
      <c r="FC224" s="5"/>
      <c r="FD224" s="155"/>
      <c r="FE224" s="5"/>
      <c r="FF224" s="5"/>
      <c r="FG224" s="155"/>
      <c r="FH224" s="5"/>
      <c r="FI224" s="5"/>
      <c r="FJ224" s="155"/>
      <c r="FK224" s="5"/>
      <c r="FL224" s="5"/>
      <c r="FM224" s="155"/>
      <c r="FN224" s="5"/>
      <c r="FO224" s="5"/>
      <c r="FP224" s="15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250" t="s">
        <v>1938</v>
      </c>
    </row>
    <row r="225" spans="1:183" ht="21.75" customHeight="1">
      <c r="A225" s="173" t="s">
        <v>1767</v>
      </c>
      <c r="B225" s="210" t="s">
        <v>830</v>
      </c>
      <c r="C225" s="95" t="s">
        <v>1511</v>
      </c>
      <c r="D225" s="50" t="s">
        <v>116</v>
      </c>
      <c r="E225" s="27">
        <v>27.82</v>
      </c>
      <c r="F225" s="28">
        <v>1200</v>
      </c>
      <c r="G225" s="28"/>
      <c r="H225" s="269">
        <f t="shared" si="54"/>
        <v>1200</v>
      </c>
      <c r="I225" s="93">
        <f t="shared" si="55"/>
        <v>0</v>
      </c>
      <c r="J225" s="49">
        <f t="shared" si="56"/>
        <v>120</v>
      </c>
      <c r="K225" s="263">
        <f t="shared" si="57"/>
        <v>120</v>
      </c>
      <c r="L225" s="147">
        <f t="shared" si="61"/>
        <v>500</v>
      </c>
      <c r="M225" s="136">
        <f t="shared" si="62"/>
        <v>650</v>
      </c>
      <c r="N225" s="188"/>
      <c r="O225" s="142">
        <f t="shared" si="58"/>
        <v>0</v>
      </c>
      <c r="P225" s="49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155"/>
      <c r="BS225" s="5"/>
      <c r="BT225" s="5"/>
      <c r="BU225" s="5"/>
      <c r="BV225" s="5"/>
      <c r="BW225" s="5"/>
      <c r="BX225" s="155"/>
      <c r="BY225" s="5"/>
      <c r="BZ225" s="5"/>
      <c r="CA225" s="155"/>
      <c r="CB225" s="5"/>
      <c r="CC225" s="5"/>
      <c r="CD225" s="15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155"/>
      <c r="CQ225" s="5"/>
      <c r="CR225" s="5"/>
      <c r="CS225" s="5">
        <v>120</v>
      </c>
      <c r="CT225" s="5">
        <v>500</v>
      </c>
      <c r="CU225" s="5"/>
      <c r="CV225" s="15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155"/>
      <c r="DI225" s="5"/>
      <c r="DJ225" s="5"/>
      <c r="DK225" s="155"/>
      <c r="DL225" s="5"/>
      <c r="DM225" s="5"/>
      <c r="DN225" s="15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155"/>
      <c r="DZ225" s="5"/>
      <c r="EA225" s="5"/>
      <c r="EB225" s="5"/>
      <c r="EC225" s="155"/>
      <c r="ED225" s="5"/>
      <c r="EE225" s="5"/>
      <c r="EF225" s="160"/>
      <c r="EG225" s="5"/>
      <c r="EH225" s="5"/>
      <c r="EI225" s="5"/>
      <c r="EJ225" s="5"/>
      <c r="EK225" s="5"/>
      <c r="EL225" s="150"/>
      <c r="EM225" s="5"/>
      <c r="EN225" s="5"/>
      <c r="EO225" s="5"/>
      <c r="EP225" s="5"/>
      <c r="EQ225" s="5"/>
      <c r="ER225" s="155"/>
      <c r="ES225" s="5"/>
      <c r="ET225" s="5"/>
      <c r="EU225" s="5"/>
      <c r="EV225" s="5"/>
      <c r="EW225" s="5"/>
      <c r="EX225" s="5"/>
      <c r="EY225" s="5"/>
      <c r="EZ225" s="5"/>
      <c r="FA225" s="155"/>
      <c r="FB225" s="5"/>
      <c r="FC225" s="5"/>
      <c r="FD225" s="155"/>
      <c r="FE225" s="5"/>
      <c r="FF225" s="5"/>
      <c r="FG225" s="155"/>
      <c r="FH225" s="5"/>
      <c r="FI225" s="5"/>
      <c r="FJ225" s="155"/>
      <c r="FK225" s="5"/>
      <c r="FL225" s="5"/>
      <c r="FM225" s="155"/>
      <c r="FN225" s="5"/>
      <c r="FO225" s="5"/>
      <c r="FP225" s="15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250" t="s">
        <v>1939</v>
      </c>
    </row>
    <row r="226" spans="1:183" ht="21" customHeight="1">
      <c r="A226" s="173" t="s">
        <v>1787</v>
      </c>
      <c r="B226" s="210" t="s">
        <v>831</v>
      </c>
      <c r="C226" s="95" t="s">
        <v>1512</v>
      </c>
      <c r="D226" s="50" t="s">
        <v>116</v>
      </c>
      <c r="E226" s="27">
        <v>64.2</v>
      </c>
      <c r="F226" s="28">
        <v>1300</v>
      </c>
      <c r="G226" s="28"/>
      <c r="H226" s="269">
        <f t="shared" si="54"/>
        <v>1300</v>
      </c>
      <c r="I226" s="93">
        <f t="shared" si="55"/>
        <v>0</v>
      </c>
      <c r="J226" s="49">
        <f t="shared" si="56"/>
        <v>390</v>
      </c>
      <c r="K226" s="263">
        <f t="shared" si="57"/>
        <v>390</v>
      </c>
      <c r="L226" s="147">
        <f t="shared" si="61"/>
        <v>450</v>
      </c>
      <c r="M226" s="136">
        <f t="shared" si="62"/>
        <v>585</v>
      </c>
      <c r="N226" s="188"/>
      <c r="O226" s="142">
        <f t="shared" si="58"/>
        <v>0</v>
      </c>
      <c r="P226" s="49"/>
      <c r="Q226" s="5">
        <v>200</v>
      </c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155"/>
      <c r="BS226" s="5"/>
      <c r="BT226" s="5"/>
      <c r="BU226" s="5"/>
      <c r="BV226" s="5"/>
      <c r="BW226" s="5"/>
      <c r="BX226" s="155"/>
      <c r="BY226" s="5"/>
      <c r="BZ226" s="5"/>
      <c r="CA226" s="155"/>
      <c r="CB226" s="5"/>
      <c r="CC226" s="5"/>
      <c r="CD226" s="15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155"/>
      <c r="CQ226" s="5"/>
      <c r="CR226" s="5"/>
      <c r="CS226" s="5">
        <v>390</v>
      </c>
      <c r="CT226" s="5">
        <v>250</v>
      </c>
      <c r="CU226" s="5"/>
      <c r="CV226" s="15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155"/>
      <c r="DI226" s="5"/>
      <c r="DJ226" s="5"/>
      <c r="DK226" s="155"/>
      <c r="DL226" s="5"/>
      <c r="DM226" s="5"/>
      <c r="DN226" s="15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155"/>
      <c r="DZ226" s="5"/>
      <c r="EA226" s="5"/>
      <c r="EB226" s="5"/>
      <c r="EC226" s="155"/>
      <c r="ED226" s="5"/>
      <c r="EE226" s="5"/>
      <c r="EF226" s="160"/>
      <c r="EG226" s="5"/>
      <c r="EH226" s="5"/>
      <c r="EI226" s="5"/>
      <c r="EJ226" s="5"/>
      <c r="EK226" s="5"/>
      <c r="EL226" s="150"/>
      <c r="EM226" s="5"/>
      <c r="EN226" s="5"/>
      <c r="EO226" s="5"/>
      <c r="EP226" s="5"/>
      <c r="EQ226" s="5"/>
      <c r="ER226" s="155"/>
      <c r="ES226" s="5"/>
      <c r="ET226" s="5"/>
      <c r="EU226" s="5"/>
      <c r="EV226" s="5"/>
      <c r="EW226" s="5"/>
      <c r="EX226" s="5"/>
      <c r="EY226" s="5"/>
      <c r="EZ226" s="5"/>
      <c r="FA226" s="155"/>
      <c r="FB226" s="5"/>
      <c r="FC226" s="5"/>
      <c r="FD226" s="155"/>
      <c r="FE226" s="5"/>
      <c r="FF226" s="5"/>
      <c r="FG226" s="155"/>
      <c r="FH226" s="5"/>
      <c r="FI226" s="5"/>
      <c r="FJ226" s="155"/>
      <c r="FK226" s="5"/>
      <c r="FL226" s="5"/>
      <c r="FM226" s="155"/>
      <c r="FN226" s="5"/>
      <c r="FO226" s="5"/>
      <c r="FP226" s="15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250" t="s">
        <v>1940</v>
      </c>
    </row>
    <row r="227" spans="1:183" ht="21" customHeight="1">
      <c r="A227" s="173" t="s">
        <v>1788</v>
      </c>
      <c r="B227" s="94" t="s">
        <v>832</v>
      </c>
      <c r="C227" s="97" t="s">
        <v>833</v>
      </c>
      <c r="D227" s="50" t="s">
        <v>94</v>
      </c>
      <c r="E227" s="27">
        <v>65</v>
      </c>
      <c r="F227" s="28">
        <v>200</v>
      </c>
      <c r="G227" s="28"/>
      <c r="H227" s="269">
        <f t="shared" si="54"/>
        <v>200</v>
      </c>
      <c r="I227" s="93">
        <f t="shared" si="55"/>
        <v>0</v>
      </c>
      <c r="J227" s="49">
        <f t="shared" si="56"/>
        <v>0</v>
      </c>
      <c r="K227" s="263">
        <f t="shared" si="57"/>
        <v>0</v>
      </c>
      <c r="L227" s="147">
        <f t="shared" si="61"/>
        <v>0</v>
      </c>
      <c r="M227" s="136">
        <f t="shared" si="62"/>
        <v>0</v>
      </c>
      <c r="N227" s="188"/>
      <c r="O227" s="142">
        <f t="shared" si="58"/>
        <v>0</v>
      </c>
      <c r="P227" s="49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155"/>
      <c r="BS227" s="5"/>
      <c r="BT227" s="5"/>
      <c r="BU227" s="5"/>
      <c r="BV227" s="5"/>
      <c r="BW227" s="5"/>
      <c r="BX227" s="155"/>
      <c r="BY227" s="5"/>
      <c r="BZ227" s="5"/>
      <c r="CA227" s="155"/>
      <c r="CB227" s="5"/>
      <c r="CC227" s="5"/>
      <c r="CD227" s="15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155"/>
      <c r="CQ227" s="5"/>
      <c r="CR227" s="5"/>
      <c r="CS227" s="5"/>
      <c r="CT227" s="5"/>
      <c r="CU227" s="5"/>
      <c r="CV227" s="15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155"/>
      <c r="DI227" s="5"/>
      <c r="DJ227" s="5"/>
      <c r="DK227" s="155"/>
      <c r="DL227" s="5"/>
      <c r="DM227" s="5"/>
      <c r="DN227" s="15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155"/>
      <c r="DZ227" s="5"/>
      <c r="EA227" s="5"/>
      <c r="EB227" s="5"/>
      <c r="EC227" s="155"/>
      <c r="ED227" s="5"/>
      <c r="EE227" s="5"/>
      <c r="EF227" s="160"/>
      <c r="EG227" s="5"/>
      <c r="EH227" s="5"/>
      <c r="EI227" s="5"/>
      <c r="EJ227" s="5"/>
      <c r="EK227" s="5"/>
      <c r="EL227" s="150"/>
      <c r="EM227" s="5"/>
      <c r="EN227" s="5"/>
      <c r="EO227" s="5"/>
      <c r="EP227" s="5"/>
      <c r="EQ227" s="5"/>
      <c r="ER227" s="155"/>
      <c r="ES227" s="5"/>
      <c r="ET227" s="5"/>
      <c r="EU227" s="5"/>
      <c r="EV227" s="5"/>
      <c r="EW227" s="5"/>
      <c r="EX227" s="5"/>
      <c r="EY227" s="5"/>
      <c r="EZ227" s="5"/>
      <c r="FA227" s="155"/>
      <c r="FB227" s="5"/>
      <c r="FC227" s="5"/>
      <c r="FD227" s="155"/>
      <c r="FE227" s="5"/>
      <c r="FF227" s="5"/>
      <c r="FG227" s="155"/>
      <c r="FH227" s="5"/>
      <c r="FI227" s="5"/>
      <c r="FJ227" s="155"/>
      <c r="FK227" s="5"/>
      <c r="FL227" s="5"/>
      <c r="FM227" s="155"/>
      <c r="FN227" s="5"/>
      <c r="FO227" s="5"/>
      <c r="FP227" s="15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250">
        <f>+L227</f>
        <v>0</v>
      </c>
    </row>
    <row r="228" spans="1:183" ht="21" customHeight="1">
      <c r="A228" s="173" t="s">
        <v>1789</v>
      </c>
      <c r="B228" s="94" t="s">
        <v>834</v>
      </c>
      <c r="C228" s="97" t="s">
        <v>1513</v>
      </c>
      <c r="D228" s="50" t="s">
        <v>116</v>
      </c>
      <c r="E228" s="27">
        <v>149.8</v>
      </c>
      <c r="F228" s="28">
        <v>1000</v>
      </c>
      <c r="G228" s="28"/>
      <c r="H228" s="269">
        <f>F228+G228</f>
        <v>1000</v>
      </c>
      <c r="I228" s="93">
        <f t="shared" si="55"/>
        <v>0</v>
      </c>
      <c r="J228" s="49">
        <f t="shared" si="56"/>
        <v>0</v>
      </c>
      <c r="K228" s="263">
        <f>I228+J228</f>
        <v>0</v>
      </c>
      <c r="L228" s="147">
        <f t="shared" si="61"/>
        <v>0</v>
      </c>
      <c r="M228" s="136">
        <f t="shared" si="62"/>
        <v>0</v>
      </c>
      <c r="N228" s="188"/>
      <c r="O228" s="142">
        <f>E228*N228</f>
        <v>0</v>
      </c>
      <c r="P228" s="49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155"/>
      <c r="BS228" s="5"/>
      <c r="BT228" s="5"/>
      <c r="BU228" s="5"/>
      <c r="BV228" s="5"/>
      <c r="BW228" s="5"/>
      <c r="BX228" s="155"/>
      <c r="BY228" s="5"/>
      <c r="BZ228" s="5"/>
      <c r="CA228" s="155"/>
      <c r="CB228" s="5"/>
      <c r="CC228" s="5"/>
      <c r="CD228" s="15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155"/>
      <c r="CQ228" s="5"/>
      <c r="CR228" s="5"/>
      <c r="CS228" s="5"/>
      <c r="CT228" s="5"/>
      <c r="CU228" s="5"/>
      <c r="CV228" s="15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155"/>
      <c r="DI228" s="5"/>
      <c r="DJ228" s="5"/>
      <c r="DK228" s="155"/>
      <c r="DL228" s="5"/>
      <c r="DM228" s="5"/>
      <c r="DN228" s="15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155"/>
      <c r="DZ228" s="5"/>
      <c r="EA228" s="5"/>
      <c r="EB228" s="5"/>
      <c r="EC228" s="155"/>
      <c r="ED228" s="5"/>
      <c r="EE228" s="5"/>
      <c r="EF228" s="160"/>
      <c r="EG228" s="5"/>
      <c r="EH228" s="5"/>
      <c r="EI228" s="5"/>
      <c r="EJ228" s="5"/>
      <c r="EK228" s="5"/>
      <c r="EL228" s="150"/>
      <c r="EM228" s="5"/>
      <c r="EN228" s="5"/>
      <c r="EO228" s="5"/>
      <c r="EP228" s="5"/>
      <c r="EQ228" s="5"/>
      <c r="ER228" s="155"/>
      <c r="ES228" s="5"/>
      <c r="ET228" s="5"/>
      <c r="EU228" s="5"/>
      <c r="EV228" s="5"/>
      <c r="EW228" s="5"/>
      <c r="EX228" s="5"/>
      <c r="EY228" s="5"/>
      <c r="EZ228" s="5"/>
      <c r="FA228" s="155"/>
      <c r="FB228" s="5"/>
      <c r="FC228" s="5"/>
      <c r="FD228" s="155"/>
      <c r="FE228" s="5"/>
      <c r="FF228" s="5"/>
      <c r="FG228" s="155"/>
      <c r="FH228" s="5"/>
      <c r="FI228" s="5"/>
      <c r="FJ228" s="155"/>
      <c r="FK228" s="5"/>
      <c r="FL228" s="5"/>
      <c r="FM228" s="155"/>
      <c r="FN228" s="5"/>
      <c r="FO228" s="5"/>
      <c r="FP228" s="15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250">
        <f>+L228</f>
        <v>0</v>
      </c>
    </row>
    <row r="229" spans="1:183" ht="21" customHeight="1">
      <c r="A229" s="173" t="s">
        <v>1790</v>
      </c>
      <c r="B229" s="94" t="s">
        <v>835</v>
      </c>
      <c r="C229" s="97" t="s">
        <v>1514</v>
      </c>
      <c r="D229" s="50" t="s">
        <v>116</v>
      </c>
      <c r="E229" s="27">
        <v>203.3</v>
      </c>
      <c r="F229" s="28">
        <v>1000</v>
      </c>
      <c r="G229" s="28"/>
      <c r="H229" s="269">
        <f>F229+G229</f>
        <v>1000</v>
      </c>
      <c r="I229" s="93">
        <f t="shared" si="55"/>
        <v>0</v>
      </c>
      <c r="J229" s="49">
        <f t="shared" si="56"/>
        <v>0</v>
      </c>
      <c r="K229" s="263">
        <f>I229+J229</f>
        <v>0</v>
      </c>
      <c r="L229" s="147">
        <f t="shared" si="61"/>
        <v>0</v>
      </c>
      <c r="M229" s="136">
        <f t="shared" si="62"/>
        <v>0</v>
      </c>
      <c r="N229" s="188"/>
      <c r="O229" s="142">
        <f>E229*N229</f>
        <v>0</v>
      </c>
      <c r="P229" s="49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155"/>
      <c r="BS229" s="5"/>
      <c r="BT229" s="5"/>
      <c r="BU229" s="5"/>
      <c r="BV229" s="5"/>
      <c r="BW229" s="5"/>
      <c r="BX229" s="155"/>
      <c r="BY229" s="5"/>
      <c r="BZ229" s="5"/>
      <c r="CA229" s="155"/>
      <c r="CB229" s="5"/>
      <c r="CC229" s="5"/>
      <c r="CD229" s="15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155"/>
      <c r="CQ229" s="5"/>
      <c r="CR229" s="5"/>
      <c r="CS229" s="5"/>
      <c r="CT229" s="5"/>
      <c r="CU229" s="5"/>
      <c r="CV229" s="15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155"/>
      <c r="DI229" s="5"/>
      <c r="DJ229" s="5"/>
      <c r="DK229" s="155"/>
      <c r="DL229" s="5"/>
      <c r="DM229" s="5"/>
      <c r="DN229" s="15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155"/>
      <c r="DZ229" s="5"/>
      <c r="EA229" s="5"/>
      <c r="EB229" s="5"/>
      <c r="EC229" s="155"/>
      <c r="ED229" s="5"/>
      <c r="EE229" s="5"/>
      <c r="EF229" s="160"/>
      <c r="EG229" s="5"/>
      <c r="EH229" s="5"/>
      <c r="EI229" s="5"/>
      <c r="EJ229" s="5"/>
      <c r="EK229" s="5"/>
      <c r="EL229" s="150"/>
      <c r="EM229" s="5"/>
      <c r="EN229" s="5"/>
      <c r="EO229" s="5"/>
      <c r="EP229" s="5"/>
      <c r="EQ229" s="5"/>
      <c r="ER229" s="155"/>
      <c r="ES229" s="5"/>
      <c r="ET229" s="5"/>
      <c r="EU229" s="5"/>
      <c r="EV229" s="5"/>
      <c r="EW229" s="5"/>
      <c r="EX229" s="5"/>
      <c r="EY229" s="5"/>
      <c r="EZ229" s="5"/>
      <c r="FA229" s="155"/>
      <c r="FB229" s="5"/>
      <c r="FC229" s="5"/>
      <c r="FD229" s="155"/>
      <c r="FE229" s="5"/>
      <c r="FF229" s="5"/>
      <c r="FG229" s="155"/>
      <c r="FH229" s="5"/>
      <c r="FI229" s="5"/>
      <c r="FJ229" s="155"/>
      <c r="FK229" s="5"/>
      <c r="FL229" s="5"/>
      <c r="FM229" s="155"/>
      <c r="FN229" s="5"/>
      <c r="FO229" s="5"/>
      <c r="FP229" s="15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250">
        <f>+L229</f>
        <v>0</v>
      </c>
    </row>
    <row r="230" spans="1:183" ht="21" customHeight="1">
      <c r="A230" s="173" t="s">
        <v>1791</v>
      </c>
      <c r="B230" s="94" t="s">
        <v>836</v>
      </c>
      <c r="C230" s="97" t="s">
        <v>1515</v>
      </c>
      <c r="D230" s="50" t="s">
        <v>116</v>
      </c>
      <c r="E230" s="27">
        <v>31.03</v>
      </c>
      <c r="F230" s="28">
        <v>1300</v>
      </c>
      <c r="G230" s="28"/>
      <c r="H230" s="269">
        <f>F230+G230</f>
        <v>1300</v>
      </c>
      <c r="I230" s="93">
        <f t="shared" si="55"/>
        <v>0</v>
      </c>
      <c r="J230" s="49">
        <f t="shared" si="56"/>
        <v>0</v>
      </c>
      <c r="K230" s="263">
        <f>I230+J230</f>
        <v>0</v>
      </c>
      <c r="L230" s="147">
        <f t="shared" si="61"/>
        <v>0</v>
      </c>
      <c r="M230" s="136">
        <f t="shared" si="62"/>
        <v>0</v>
      </c>
      <c r="N230" s="188"/>
      <c r="O230" s="142">
        <f>E230*N230</f>
        <v>0</v>
      </c>
      <c r="P230" s="49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155"/>
      <c r="BS230" s="5"/>
      <c r="BT230" s="5"/>
      <c r="BU230" s="5"/>
      <c r="BV230" s="5"/>
      <c r="BW230" s="5"/>
      <c r="BX230" s="155"/>
      <c r="BY230" s="5"/>
      <c r="BZ230" s="5"/>
      <c r="CA230" s="155"/>
      <c r="CB230" s="5"/>
      <c r="CC230" s="5"/>
      <c r="CD230" s="15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155"/>
      <c r="CQ230" s="5"/>
      <c r="CR230" s="5"/>
      <c r="CS230" s="5"/>
      <c r="CT230" s="5"/>
      <c r="CU230" s="5"/>
      <c r="CV230" s="15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155"/>
      <c r="DI230" s="5"/>
      <c r="DJ230" s="5"/>
      <c r="DK230" s="155"/>
      <c r="DL230" s="5"/>
      <c r="DM230" s="5"/>
      <c r="DN230" s="15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155"/>
      <c r="DZ230" s="5"/>
      <c r="EA230" s="5"/>
      <c r="EB230" s="5"/>
      <c r="EC230" s="155"/>
      <c r="ED230" s="5"/>
      <c r="EE230" s="5"/>
      <c r="EF230" s="160"/>
      <c r="EG230" s="5"/>
      <c r="EH230" s="5"/>
      <c r="EI230" s="5"/>
      <c r="EJ230" s="5"/>
      <c r="EK230" s="5"/>
      <c r="EL230" s="150"/>
      <c r="EM230" s="5"/>
      <c r="EN230" s="5"/>
      <c r="EO230" s="5"/>
      <c r="EP230" s="5"/>
      <c r="EQ230" s="5"/>
      <c r="ER230" s="155"/>
      <c r="ES230" s="5"/>
      <c r="ET230" s="5"/>
      <c r="EU230" s="5"/>
      <c r="EV230" s="5"/>
      <c r="EW230" s="5"/>
      <c r="EX230" s="5"/>
      <c r="EY230" s="5"/>
      <c r="EZ230" s="5"/>
      <c r="FA230" s="155"/>
      <c r="FB230" s="5"/>
      <c r="FC230" s="5"/>
      <c r="FD230" s="155"/>
      <c r="FE230" s="5"/>
      <c r="FF230" s="5"/>
      <c r="FG230" s="155"/>
      <c r="FH230" s="5"/>
      <c r="FI230" s="5"/>
      <c r="FJ230" s="155"/>
      <c r="FK230" s="5"/>
      <c r="FL230" s="5"/>
      <c r="FM230" s="155"/>
      <c r="FN230" s="5"/>
      <c r="FO230" s="5"/>
      <c r="FP230" s="15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250">
        <f>+L230</f>
        <v>0</v>
      </c>
    </row>
    <row r="231" spans="1:183" ht="21" customHeight="1">
      <c r="A231" s="173" t="s">
        <v>1792</v>
      </c>
      <c r="B231" s="94" t="s">
        <v>837</v>
      </c>
      <c r="C231" s="97" t="s">
        <v>1516</v>
      </c>
      <c r="D231" s="50" t="s">
        <v>116</v>
      </c>
      <c r="E231" s="27">
        <v>69.55</v>
      </c>
      <c r="F231" s="28">
        <v>1200</v>
      </c>
      <c r="G231" s="28"/>
      <c r="H231" s="269">
        <f>F231+G231</f>
        <v>1200</v>
      </c>
      <c r="I231" s="93">
        <f t="shared" si="55"/>
        <v>0</v>
      </c>
      <c r="J231" s="49">
        <f t="shared" si="56"/>
        <v>0</v>
      </c>
      <c r="K231" s="263">
        <f>I231+J231</f>
        <v>0</v>
      </c>
      <c r="L231" s="147">
        <f t="shared" si="61"/>
        <v>0</v>
      </c>
      <c r="M231" s="136">
        <f t="shared" si="62"/>
        <v>0</v>
      </c>
      <c r="N231" s="188"/>
      <c r="O231" s="142">
        <f>E231*N231</f>
        <v>0</v>
      </c>
      <c r="P231" s="49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155"/>
      <c r="BS231" s="5"/>
      <c r="BT231" s="5"/>
      <c r="BU231" s="5"/>
      <c r="BV231" s="5"/>
      <c r="BW231" s="5"/>
      <c r="BX231" s="155"/>
      <c r="BY231" s="5"/>
      <c r="BZ231" s="5"/>
      <c r="CA231" s="155"/>
      <c r="CB231" s="5"/>
      <c r="CC231" s="5"/>
      <c r="CD231" s="15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155"/>
      <c r="CQ231" s="5"/>
      <c r="CR231" s="5"/>
      <c r="CS231" s="5"/>
      <c r="CT231" s="5"/>
      <c r="CU231" s="5"/>
      <c r="CV231" s="15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155"/>
      <c r="DI231" s="5"/>
      <c r="DJ231" s="5"/>
      <c r="DK231" s="155"/>
      <c r="DL231" s="5"/>
      <c r="DM231" s="5"/>
      <c r="DN231" s="15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155"/>
      <c r="DZ231" s="5"/>
      <c r="EA231" s="5"/>
      <c r="EB231" s="5"/>
      <c r="EC231" s="155"/>
      <c r="ED231" s="5"/>
      <c r="EE231" s="5"/>
      <c r="EF231" s="160"/>
      <c r="EG231" s="5"/>
      <c r="EH231" s="5"/>
      <c r="EI231" s="5"/>
      <c r="EJ231" s="5"/>
      <c r="EK231" s="5"/>
      <c r="EL231" s="150"/>
      <c r="EM231" s="5"/>
      <c r="EN231" s="5"/>
      <c r="EO231" s="5"/>
      <c r="EP231" s="5"/>
      <c r="EQ231" s="5"/>
      <c r="ER231" s="155"/>
      <c r="ES231" s="5"/>
      <c r="ET231" s="5"/>
      <c r="EU231" s="5"/>
      <c r="EV231" s="5"/>
      <c r="EW231" s="5"/>
      <c r="EX231" s="5"/>
      <c r="EY231" s="5"/>
      <c r="EZ231" s="5"/>
      <c r="FA231" s="155"/>
      <c r="FB231" s="5"/>
      <c r="FC231" s="5"/>
      <c r="FD231" s="155"/>
      <c r="FE231" s="5"/>
      <c r="FF231" s="5"/>
      <c r="FG231" s="155"/>
      <c r="FH231" s="5"/>
      <c r="FI231" s="5"/>
      <c r="FJ231" s="155"/>
      <c r="FK231" s="5"/>
      <c r="FL231" s="5"/>
      <c r="FM231" s="155"/>
      <c r="FN231" s="5"/>
      <c r="FO231" s="5"/>
      <c r="FP231" s="15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250">
        <f>+L231</f>
        <v>0</v>
      </c>
    </row>
    <row r="232" spans="1:183" ht="21" customHeight="1">
      <c r="A232" s="191" t="s">
        <v>1793</v>
      </c>
      <c r="B232" s="109" t="s">
        <v>838</v>
      </c>
      <c r="C232" s="135" t="s">
        <v>839</v>
      </c>
      <c r="D232" s="50" t="s">
        <v>116</v>
      </c>
      <c r="E232" s="27">
        <v>514.67</v>
      </c>
      <c r="F232" s="28"/>
      <c r="G232" s="28"/>
      <c r="H232" s="269">
        <f>F232+G232</f>
        <v>0</v>
      </c>
      <c r="I232" s="93">
        <f t="shared" si="55"/>
        <v>0</v>
      </c>
      <c r="J232" s="49">
        <f t="shared" si="56"/>
        <v>0</v>
      </c>
      <c r="K232" s="263">
        <f>I232+J232</f>
        <v>0</v>
      </c>
      <c r="L232" s="147">
        <f t="shared" si="61"/>
        <v>3000</v>
      </c>
      <c r="M232" s="136">
        <f t="shared" si="62"/>
        <v>3900</v>
      </c>
      <c r="N232" s="188">
        <f>L232-K232-H232</f>
        <v>3000</v>
      </c>
      <c r="O232" s="142">
        <f>E232*N232</f>
        <v>1544009.9999999998</v>
      </c>
      <c r="P232" s="49"/>
      <c r="Q232" s="5">
        <v>3000</v>
      </c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155"/>
      <c r="BS232" s="5"/>
      <c r="BT232" s="5"/>
      <c r="BU232" s="5"/>
      <c r="BV232" s="5"/>
      <c r="BW232" s="5"/>
      <c r="BX232" s="155"/>
      <c r="BY232" s="5"/>
      <c r="BZ232" s="5"/>
      <c r="CA232" s="155"/>
      <c r="CB232" s="5"/>
      <c r="CC232" s="5"/>
      <c r="CD232" s="15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155"/>
      <c r="CQ232" s="5"/>
      <c r="CR232" s="5"/>
      <c r="CS232" s="5"/>
      <c r="CT232" s="5"/>
      <c r="CU232" s="5"/>
      <c r="CV232" s="15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155"/>
      <c r="DI232" s="5"/>
      <c r="DJ232" s="5"/>
      <c r="DK232" s="155"/>
      <c r="DL232" s="5"/>
      <c r="DM232" s="5"/>
      <c r="DN232" s="15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155"/>
      <c r="DZ232" s="5"/>
      <c r="EA232" s="5"/>
      <c r="EB232" s="5"/>
      <c r="EC232" s="155"/>
      <c r="ED232" s="5"/>
      <c r="EE232" s="5"/>
      <c r="EF232" s="160"/>
      <c r="EG232" s="5"/>
      <c r="EH232" s="5"/>
      <c r="EI232" s="5"/>
      <c r="EJ232" s="5"/>
      <c r="EK232" s="5"/>
      <c r="EL232" s="150"/>
      <c r="EM232" s="5"/>
      <c r="EN232" s="5"/>
      <c r="EO232" s="5"/>
      <c r="EP232" s="5"/>
      <c r="EQ232" s="5"/>
      <c r="ER232" s="155"/>
      <c r="ES232" s="5"/>
      <c r="ET232" s="5"/>
      <c r="EU232" s="5"/>
      <c r="EV232" s="5"/>
      <c r="EW232" s="5"/>
      <c r="EX232" s="5"/>
      <c r="EY232" s="5"/>
      <c r="EZ232" s="5"/>
      <c r="FA232" s="155"/>
      <c r="FB232" s="5"/>
      <c r="FC232" s="5"/>
      <c r="FD232" s="155"/>
      <c r="FE232" s="5"/>
      <c r="FF232" s="5"/>
      <c r="FG232" s="155"/>
      <c r="FH232" s="5"/>
      <c r="FI232" s="5"/>
      <c r="FJ232" s="155"/>
      <c r="FK232" s="5"/>
      <c r="FL232" s="5"/>
      <c r="FM232" s="155"/>
      <c r="FN232" s="5"/>
      <c r="FO232" s="5"/>
      <c r="FP232" s="15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250" t="s">
        <v>1941</v>
      </c>
    </row>
    <row r="233" spans="1:183" ht="21">
      <c r="A233" s="173"/>
      <c r="B233" s="94"/>
      <c r="C233" s="135" t="s">
        <v>1814</v>
      </c>
      <c r="D233" s="50"/>
      <c r="E233" s="27"/>
      <c r="F233" s="28"/>
      <c r="G233" s="28"/>
      <c r="H233" s="269"/>
      <c r="I233" s="93"/>
      <c r="J233" s="49"/>
      <c r="K233" s="263"/>
      <c r="L233" s="147"/>
      <c r="M233" s="136"/>
      <c r="N233" s="188">
        <f>L233-K233-H233</f>
        <v>0</v>
      </c>
      <c r="O233" s="142"/>
      <c r="P233" s="49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155"/>
      <c r="BS233" s="5"/>
      <c r="BT233" s="5"/>
      <c r="BU233" s="5"/>
      <c r="BV233" s="5"/>
      <c r="BW233" s="5"/>
      <c r="BX233" s="155"/>
      <c r="BY233" s="5"/>
      <c r="BZ233" s="5"/>
      <c r="CA233" s="155"/>
      <c r="CB233" s="5"/>
      <c r="CC233" s="5"/>
      <c r="CD233" s="15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155"/>
      <c r="CQ233" s="5"/>
      <c r="CR233" s="5"/>
      <c r="CS233" s="5"/>
      <c r="CT233" s="5"/>
      <c r="CU233" s="5"/>
      <c r="CV233" s="15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155"/>
      <c r="DI233" s="5"/>
      <c r="DJ233" s="5"/>
      <c r="DK233" s="155"/>
      <c r="DL233" s="5"/>
      <c r="DM233" s="5"/>
      <c r="DN233" s="15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155"/>
      <c r="DZ233" s="5"/>
      <c r="EA233" s="5"/>
      <c r="EB233" s="5"/>
      <c r="EC233" s="155"/>
      <c r="ED233" s="5"/>
      <c r="EE233" s="5"/>
      <c r="EF233" s="160"/>
      <c r="EG233" s="5"/>
      <c r="EH233" s="5"/>
      <c r="EI233" s="5"/>
      <c r="EJ233" s="5"/>
      <c r="EK233" s="5"/>
      <c r="EL233" s="150"/>
      <c r="EM233" s="5"/>
      <c r="EN233" s="5"/>
      <c r="EO233" s="5"/>
      <c r="EP233" s="5"/>
      <c r="EQ233" s="5"/>
      <c r="ER233" s="155"/>
      <c r="ES233" s="5"/>
      <c r="ET233" s="5"/>
      <c r="EU233" s="5"/>
      <c r="EV233" s="5"/>
      <c r="EW233" s="5"/>
      <c r="EX233" s="5"/>
      <c r="EY233" s="5"/>
      <c r="EZ233" s="5"/>
      <c r="FA233" s="155"/>
      <c r="FB233" s="5"/>
      <c r="FC233" s="5"/>
      <c r="FD233" s="155"/>
      <c r="FE233" s="5"/>
      <c r="FF233" s="5"/>
      <c r="FG233" s="155"/>
      <c r="FH233" s="5"/>
      <c r="FI233" s="5"/>
      <c r="FJ233" s="155"/>
      <c r="FK233" s="5"/>
      <c r="FL233" s="5"/>
      <c r="FM233" s="155"/>
      <c r="FN233" s="5"/>
      <c r="FO233" s="5"/>
      <c r="FP233" s="15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250">
        <f>+L233</f>
        <v>0</v>
      </c>
    </row>
    <row r="234" spans="1:183" ht="21">
      <c r="A234" s="173" t="s">
        <v>1794</v>
      </c>
      <c r="B234" s="210" t="s">
        <v>840</v>
      </c>
      <c r="C234" s="95" t="s">
        <v>841</v>
      </c>
      <c r="D234" s="50" t="s">
        <v>116</v>
      </c>
      <c r="E234" s="195">
        <v>4925.21</v>
      </c>
      <c r="F234" s="28">
        <v>0</v>
      </c>
      <c r="G234" s="28">
        <v>400</v>
      </c>
      <c r="H234" s="269">
        <f aca="true" t="shared" si="63" ref="H234:H299">F234+G234</f>
        <v>400</v>
      </c>
      <c r="I234" s="93">
        <f aca="true" t="shared" si="64" ref="I234:I299">P234+R234+U234+X234+AD234+AA234+AG234+AJ234+AM234+AP234+AS234+AV234+AY234+BB234+BE234+BH234+BK234+BN234+BQ234+BT234+BW234+BZ234+CC234+CF234+CI234+CL234+CO234+CR234+CU234+CX234+DA234+DD234+DG234+DJ234+DM234+DP234+DS234+DV234+DY234+EB234+EE234+EH234+EK234+EN234+EQ234+ET234+EW234+EZ234+FC234+FF234+FI234+FL234+FO234+FR234+FU234+FX234</f>
        <v>0</v>
      </c>
      <c r="J234" s="49">
        <f aca="true" t="shared" si="65" ref="J234:J299">S234+V234+Y234+AB234+AE234+AH234+AK234+AN234+AQ234+AT234+AW234+AZ234+BC234+BF234+BI234+BL234+BO234+BR234+BX234+CA234+CD234+CG234+CJ234+CP234+CS234+CV234+CY234+DB234+DH234+CM234+DE234+FY234+DK234+DN234+DQ234+DT234+DW234+DZ234+EC234+EF234+EI234+EL234+EO234+ER234+EU234+EX234+FA234+FD234+FG234+FJ234+FM234+FP234+FS234+FV234</f>
        <v>190</v>
      </c>
      <c r="K234" s="263">
        <f>I234+J234+600</f>
        <v>790</v>
      </c>
      <c r="L234" s="147">
        <f aca="true" t="shared" si="66" ref="L234:L299">T234+W234+Z234+AC234+AF234+AI234+AL234+AO234+AR234+AU234+AX234+BA234+BD234+BG234+BJ234+BM234+BP234+BS234+BY234+CB234+CE234+CH234+CK234+CQ234+CT234+CW234+CZ234+DC234+DI234+DL234+DO234+DR234+DU234+DX234+EA234+ED234+EG234+EJ234+EM234+EP234+ES234+EV234+EY234+FB234+FE234+FH234+FK234+FN234+FQ234+FT234+FW234+FZ234+Q234+BV234+CN234+DF234</f>
        <v>600</v>
      </c>
      <c r="M234" s="136">
        <f aca="true" t="shared" si="67" ref="M234:M299">+L234*1.3</f>
        <v>780</v>
      </c>
      <c r="N234" s="188"/>
      <c r="O234" s="142">
        <f aca="true" t="shared" si="68" ref="O234:O299">E234*N234</f>
        <v>0</v>
      </c>
      <c r="P234" s="49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155"/>
      <c r="BS234" s="5"/>
      <c r="BT234" s="5"/>
      <c r="BU234" s="5"/>
      <c r="BV234" s="5"/>
      <c r="BW234" s="5"/>
      <c r="BX234" s="155">
        <v>100</v>
      </c>
      <c r="BY234" s="5">
        <v>100</v>
      </c>
      <c r="BZ234" s="5"/>
      <c r="CA234" s="155"/>
      <c r="CB234" s="5"/>
      <c r="CC234" s="5"/>
      <c r="CD234" s="155"/>
      <c r="CE234" s="5"/>
      <c r="CF234" s="5"/>
      <c r="CG234" s="5"/>
      <c r="CH234" s="5">
        <v>0</v>
      </c>
      <c r="CI234" s="5"/>
      <c r="CJ234" s="5"/>
      <c r="CK234" s="5"/>
      <c r="CL234" s="5"/>
      <c r="CM234" s="5"/>
      <c r="CN234" s="5"/>
      <c r="CO234" s="5"/>
      <c r="CP234" s="155">
        <v>90</v>
      </c>
      <c r="CQ234" s="5"/>
      <c r="CR234" s="5"/>
      <c r="CS234" s="5"/>
      <c r="CT234" s="5"/>
      <c r="CU234" s="5"/>
      <c r="CV234" s="155"/>
      <c r="CW234" s="5"/>
      <c r="CX234" s="5"/>
      <c r="CY234" s="5"/>
      <c r="CZ234" s="5">
        <v>500</v>
      </c>
      <c r="DA234" s="5"/>
      <c r="DB234" s="5"/>
      <c r="DC234" s="5"/>
      <c r="DD234" s="5"/>
      <c r="DE234" s="5"/>
      <c r="DF234" s="5"/>
      <c r="DG234" s="5"/>
      <c r="DH234" s="155"/>
      <c r="DI234" s="5"/>
      <c r="DJ234" s="5"/>
      <c r="DK234" s="155"/>
      <c r="DL234" s="5"/>
      <c r="DM234" s="5"/>
      <c r="DN234" s="15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155"/>
      <c r="DZ234" s="5"/>
      <c r="EA234" s="5"/>
      <c r="EB234" s="5"/>
      <c r="EC234" s="155"/>
      <c r="ED234" s="5"/>
      <c r="EE234" s="5"/>
      <c r="EF234" s="160"/>
      <c r="EG234" s="5"/>
      <c r="EH234" s="5"/>
      <c r="EI234" s="5"/>
      <c r="EJ234" s="5"/>
      <c r="EK234" s="5"/>
      <c r="EL234" s="150"/>
      <c r="EM234" s="5"/>
      <c r="EN234" s="5"/>
      <c r="EO234" s="5"/>
      <c r="EP234" s="5"/>
      <c r="EQ234" s="5"/>
      <c r="ER234" s="155"/>
      <c r="ES234" s="5"/>
      <c r="ET234" s="5"/>
      <c r="EU234" s="5"/>
      <c r="EV234" s="5"/>
      <c r="EW234" s="5"/>
      <c r="EX234" s="5"/>
      <c r="EY234" s="5"/>
      <c r="EZ234" s="5"/>
      <c r="FA234" s="155"/>
      <c r="FB234" s="5"/>
      <c r="FC234" s="5"/>
      <c r="FD234" s="155"/>
      <c r="FE234" s="5"/>
      <c r="FF234" s="5"/>
      <c r="FG234" s="155"/>
      <c r="FH234" s="5"/>
      <c r="FI234" s="5"/>
      <c r="FJ234" s="155"/>
      <c r="FK234" s="5"/>
      <c r="FL234" s="5"/>
      <c r="FM234" s="155"/>
      <c r="FN234" s="5"/>
      <c r="FO234" s="5"/>
      <c r="FP234" s="15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250" t="s">
        <v>1942</v>
      </c>
    </row>
    <row r="235" spans="1:183" ht="21">
      <c r="A235" s="173" t="s">
        <v>1795</v>
      </c>
      <c r="B235" s="94"/>
      <c r="C235" s="95" t="s">
        <v>1773</v>
      </c>
      <c r="D235" s="50" t="s">
        <v>116</v>
      </c>
      <c r="E235" s="27">
        <v>1284</v>
      </c>
      <c r="F235" s="28">
        <v>0</v>
      </c>
      <c r="G235" s="28"/>
      <c r="H235" s="269">
        <f t="shared" si="63"/>
        <v>0</v>
      </c>
      <c r="I235" s="93">
        <f t="shared" si="64"/>
        <v>0</v>
      </c>
      <c r="J235" s="49">
        <f t="shared" si="65"/>
        <v>0</v>
      </c>
      <c r="K235" s="263">
        <f aca="true" t="shared" si="69" ref="K235:K300">I235+J235</f>
        <v>0</v>
      </c>
      <c r="L235" s="147">
        <f t="shared" si="66"/>
        <v>50</v>
      </c>
      <c r="M235" s="136">
        <f t="shared" si="67"/>
        <v>65</v>
      </c>
      <c r="N235" s="188">
        <f>L235-K235-H235</f>
        <v>50</v>
      </c>
      <c r="O235" s="142">
        <f t="shared" si="68"/>
        <v>64200</v>
      </c>
      <c r="P235" s="49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155"/>
      <c r="BS235" s="5"/>
      <c r="BT235" s="5"/>
      <c r="BU235" s="5"/>
      <c r="BV235" s="5"/>
      <c r="BW235" s="5"/>
      <c r="BX235" s="155"/>
      <c r="BY235" s="5"/>
      <c r="BZ235" s="5"/>
      <c r="CA235" s="155"/>
      <c r="CB235" s="5"/>
      <c r="CC235" s="5"/>
      <c r="CD235" s="15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155"/>
      <c r="CQ235" s="5"/>
      <c r="CR235" s="5"/>
      <c r="CS235" s="5"/>
      <c r="CT235" s="5"/>
      <c r="CU235" s="5"/>
      <c r="CV235" s="15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155"/>
      <c r="DI235" s="5"/>
      <c r="DJ235" s="5"/>
      <c r="DK235" s="155"/>
      <c r="DL235" s="5"/>
      <c r="DM235" s="5"/>
      <c r="DN235" s="155"/>
      <c r="DO235" s="5"/>
      <c r="DP235" s="5"/>
      <c r="DQ235" s="5"/>
      <c r="DR235" s="5"/>
      <c r="DS235" s="5"/>
      <c r="DT235" s="5"/>
      <c r="DU235" s="5">
        <v>50</v>
      </c>
      <c r="DV235" s="5"/>
      <c r="DW235" s="5"/>
      <c r="DX235" s="5"/>
      <c r="DY235" s="155"/>
      <c r="DZ235" s="5"/>
      <c r="EA235" s="5"/>
      <c r="EB235" s="5"/>
      <c r="EC235" s="155"/>
      <c r="ED235" s="5"/>
      <c r="EE235" s="5"/>
      <c r="EF235" s="160"/>
      <c r="EG235" s="5"/>
      <c r="EH235" s="5"/>
      <c r="EI235" s="5"/>
      <c r="EJ235" s="5"/>
      <c r="EK235" s="5"/>
      <c r="EL235" s="150"/>
      <c r="EM235" s="5"/>
      <c r="EN235" s="5"/>
      <c r="EO235" s="5"/>
      <c r="EP235" s="5"/>
      <c r="EQ235" s="5"/>
      <c r="ER235" s="155"/>
      <c r="ES235" s="5"/>
      <c r="ET235" s="5"/>
      <c r="EU235" s="5"/>
      <c r="EV235" s="5"/>
      <c r="EW235" s="5"/>
      <c r="EX235" s="5"/>
      <c r="EY235" s="5"/>
      <c r="EZ235" s="5"/>
      <c r="FA235" s="155"/>
      <c r="FB235" s="5"/>
      <c r="FC235" s="5"/>
      <c r="FD235" s="155"/>
      <c r="FE235" s="5"/>
      <c r="FF235" s="5"/>
      <c r="FG235" s="155"/>
      <c r="FH235" s="5"/>
      <c r="FI235" s="5"/>
      <c r="FJ235" s="155"/>
      <c r="FK235" s="5"/>
      <c r="FL235" s="5"/>
      <c r="FM235" s="155"/>
      <c r="FN235" s="5"/>
      <c r="FO235" s="5"/>
      <c r="FP235" s="15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250" t="s">
        <v>1943</v>
      </c>
    </row>
    <row r="236" spans="1:183" ht="21" customHeight="1">
      <c r="A236" s="173" t="s">
        <v>1796</v>
      </c>
      <c r="B236" s="210" t="s">
        <v>842</v>
      </c>
      <c r="C236" s="95" t="s">
        <v>843</v>
      </c>
      <c r="D236" s="50" t="s">
        <v>94</v>
      </c>
      <c r="E236" s="27">
        <v>1498</v>
      </c>
      <c r="F236" s="28">
        <v>0</v>
      </c>
      <c r="G236" s="28"/>
      <c r="H236" s="269">
        <f t="shared" si="63"/>
        <v>0</v>
      </c>
      <c r="I236" s="93">
        <f t="shared" si="64"/>
        <v>0</v>
      </c>
      <c r="J236" s="49">
        <f t="shared" si="65"/>
        <v>0</v>
      </c>
      <c r="K236" s="263">
        <f t="shared" si="69"/>
        <v>0</v>
      </c>
      <c r="L236" s="147">
        <f t="shared" si="66"/>
        <v>18</v>
      </c>
      <c r="M236" s="136">
        <f t="shared" si="67"/>
        <v>23.400000000000002</v>
      </c>
      <c r="N236" s="188">
        <f>L236-K236-H236</f>
        <v>18</v>
      </c>
      <c r="O236" s="142">
        <f t="shared" si="68"/>
        <v>26964</v>
      </c>
      <c r="P236" s="49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155"/>
      <c r="BS236" s="5"/>
      <c r="BT236" s="5"/>
      <c r="BU236" s="5"/>
      <c r="BV236" s="5"/>
      <c r="BW236" s="5"/>
      <c r="BX236" s="155"/>
      <c r="BY236" s="5"/>
      <c r="BZ236" s="5"/>
      <c r="CA236" s="155"/>
      <c r="CB236" s="5"/>
      <c r="CC236" s="5"/>
      <c r="CD236" s="15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155"/>
      <c r="CQ236" s="5"/>
      <c r="CR236" s="5"/>
      <c r="CS236" s="5"/>
      <c r="CT236" s="5"/>
      <c r="CU236" s="5"/>
      <c r="CV236" s="15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155"/>
      <c r="DI236" s="5"/>
      <c r="DJ236" s="5"/>
      <c r="DK236" s="155"/>
      <c r="DL236" s="5"/>
      <c r="DM236" s="5"/>
      <c r="DN236" s="15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155"/>
      <c r="DZ236" s="5"/>
      <c r="EA236" s="5"/>
      <c r="EB236" s="5"/>
      <c r="EC236" s="155"/>
      <c r="ED236" s="5"/>
      <c r="EE236" s="5"/>
      <c r="EF236" s="160"/>
      <c r="EG236" s="5"/>
      <c r="EH236" s="5"/>
      <c r="EI236" s="5"/>
      <c r="EJ236" s="5"/>
      <c r="EK236" s="5"/>
      <c r="EL236" s="150"/>
      <c r="EM236" s="5"/>
      <c r="EN236" s="5"/>
      <c r="EO236" s="5"/>
      <c r="EP236" s="5"/>
      <c r="EQ236" s="5"/>
      <c r="ER236" s="155"/>
      <c r="ES236" s="5"/>
      <c r="ET236" s="5"/>
      <c r="EU236" s="5"/>
      <c r="EV236" s="5"/>
      <c r="EW236" s="5"/>
      <c r="EX236" s="5"/>
      <c r="EY236" s="5"/>
      <c r="EZ236" s="5"/>
      <c r="FA236" s="155"/>
      <c r="FB236" s="5"/>
      <c r="FC236" s="5"/>
      <c r="FD236" s="155"/>
      <c r="FE236" s="5"/>
      <c r="FF236" s="5"/>
      <c r="FG236" s="155"/>
      <c r="FH236" s="5"/>
      <c r="FI236" s="5"/>
      <c r="FJ236" s="155"/>
      <c r="FK236" s="5"/>
      <c r="FL236" s="5"/>
      <c r="FM236" s="155"/>
      <c r="FN236" s="5">
        <v>18</v>
      </c>
      <c r="FO236" s="5"/>
      <c r="FP236" s="15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250" t="s">
        <v>1944</v>
      </c>
    </row>
    <row r="237" spans="1:183" ht="21" customHeight="1">
      <c r="A237" s="173"/>
      <c r="B237" s="210"/>
      <c r="C237" s="211" t="s">
        <v>2018</v>
      </c>
      <c r="D237" s="50" t="s">
        <v>94</v>
      </c>
      <c r="E237" s="38">
        <v>1500</v>
      </c>
      <c r="F237" s="28"/>
      <c r="G237" s="28"/>
      <c r="H237" s="269">
        <f t="shared" si="63"/>
        <v>0</v>
      </c>
      <c r="I237" s="93"/>
      <c r="J237" s="49"/>
      <c r="K237" s="263"/>
      <c r="L237" s="147">
        <f t="shared" si="66"/>
        <v>30</v>
      </c>
      <c r="M237" s="136"/>
      <c r="N237" s="188">
        <f>L237-K237-H237</f>
        <v>30</v>
      </c>
      <c r="O237" s="142">
        <f t="shared" si="68"/>
        <v>45000</v>
      </c>
      <c r="P237" s="49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155"/>
      <c r="BS237" s="5"/>
      <c r="BT237" s="5"/>
      <c r="BU237" s="5"/>
      <c r="BV237" s="5"/>
      <c r="BW237" s="5"/>
      <c r="BX237" s="155"/>
      <c r="BY237" s="5"/>
      <c r="BZ237" s="5"/>
      <c r="CA237" s="155"/>
      <c r="CB237" s="5"/>
      <c r="CC237" s="5"/>
      <c r="CD237" s="15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155"/>
      <c r="CQ237" s="5"/>
      <c r="CR237" s="5"/>
      <c r="CS237" s="5"/>
      <c r="CT237" s="5"/>
      <c r="CU237" s="5"/>
      <c r="CV237" s="15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155"/>
      <c r="DI237" s="5"/>
      <c r="DJ237" s="5"/>
      <c r="DK237" s="155"/>
      <c r="DL237" s="5"/>
      <c r="DM237" s="5"/>
      <c r="DN237" s="155"/>
      <c r="DO237" s="5"/>
      <c r="DP237" s="5"/>
      <c r="DQ237" s="5"/>
      <c r="DR237" s="5"/>
      <c r="DS237" s="5"/>
      <c r="DT237" s="5"/>
      <c r="DU237" s="5">
        <v>30</v>
      </c>
      <c r="DV237" s="5"/>
      <c r="DW237" s="5"/>
      <c r="DX237" s="5"/>
      <c r="DY237" s="155"/>
      <c r="DZ237" s="5"/>
      <c r="EA237" s="5"/>
      <c r="EB237" s="5"/>
      <c r="EC237" s="155"/>
      <c r="ED237" s="5"/>
      <c r="EE237" s="5"/>
      <c r="EF237" s="160"/>
      <c r="EG237" s="5"/>
      <c r="EH237" s="5"/>
      <c r="EI237" s="5"/>
      <c r="EJ237" s="5"/>
      <c r="EK237" s="5"/>
      <c r="EL237" s="150"/>
      <c r="EM237" s="5"/>
      <c r="EN237" s="5"/>
      <c r="EO237" s="5"/>
      <c r="EP237" s="5"/>
      <c r="EQ237" s="5"/>
      <c r="ER237" s="155"/>
      <c r="ES237" s="5"/>
      <c r="ET237" s="5"/>
      <c r="EU237" s="5"/>
      <c r="EV237" s="5"/>
      <c r="EW237" s="5"/>
      <c r="EX237" s="5"/>
      <c r="EY237" s="5"/>
      <c r="EZ237" s="5"/>
      <c r="FA237" s="155"/>
      <c r="FB237" s="5"/>
      <c r="FC237" s="5"/>
      <c r="FD237" s="155"/>
      <c r="FE237" s="5"/>
      <c r="FF237" s="5"/>
      <c r="FG237" s="155"/>
      <c r="FH237" s="5"/>
      <c r="FI237" s="5"/>
      <c r="FJ237" s="155"/>
      <c r="FK237" s="5"/>
      <c r="FL237" s="5"/>
      <c r="FM237" s="155"/>
      <c r="FN237" s="5"/>
      <c r="FO237" s="5"/>
      <c r="FP237" s="15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250">
        <f>+L237</f>
        <v>30</v>
      </c>
    </row>
    <row r="238" spans="1:183" ht="21" customHeight="1">
      <c r="A238" s="173"/>
      <c r="B238" s="210"/>
      <c r="C238" s="211" t="s">
        <v>2044</v>
      </c>
      <c r="D238" s="50"/>
      <c r="E238" s="27"/>
      <c r="F238" s="28"/>
      <c r="G238" s="28"/>
      <c r="H238" s="269"/>
      <c r="I238" s="93"/>
      <c r="J238" s="49"/>
      <c r="K238" s="263"/>
      <c r="L238" s="147">
        <f t="shared" si="66"/>
        <v>0</v>
      </c>
      <c r="M238" s="136"/>
      <c r="N238" s="188"/>
      <c r="O238" s="142"/>
      <c r="P238" s="49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155"/>
      <c r="BS238" s="5"/>
      <c r="BT238" s="5"/>
      <c r="BU238" s="5"/>
      <c r="BV238" s="5"/>
      <c r="BW238" s="5"/>
      <c r="BX238" s="155"/>
      <c r="BY238" s="5"/>
      <c r="BZ238" s="5"/>
      <c r="CA238" s="155"/>
      <c r="CB238" s="5"/>
      <c r="CC238" s="5"/>
      <c r="CD238" s="15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155"/>
      <c r="CQ238" s="5"/>
      <c r="CR238" s="5"/>
      <c r="CS238" s="5"/>
      <c r="CT238" s="5"/>
      <c r="CU238" s="5"/>
      <c r="CV238" s="15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155"/>
      <c r="DI238" s="5"/>
      <c r="DJ238" s="5"/>
      <c r="DK238" s="155"/>
      <c r="DL238" s="5"/>
      <c r="DM238" s="5"/>
      <c r="DN238" s="155"/>
      <c r="DO238" s="5"/>
      <c r="DP238" s="5"/>
      <c r="DQ238" s="5"/>
      <c r="DR238" s="5"/>
      <c r="DS238" s="5"/>
      <c r="DT238" s="5"/>
      <c r="DU238" s="39"/>
      <c r="DV238" s="5"/>
      <c r="DW238" s="5"/>
      <c r="DX238" s="5"/>
      <c r="DY238" s="155"/>
      <c r="DZ238" s="5"/>
      <c r="EA238" s="5"/>
      <c r="EB238" s="5"/>
      <c r="EC238" s="155"/>
      <c r="ED238" s="5"/>
      <c r="EE238" s="5"/>
      <c r="EF238" s="160"/>
      <c r="EG238" s="5"/>
      <c r="EH238" s="5"/>
      <c r="EI238" s="5"/>
      <c r="EJ238" s="5"/>
      <c r="EK238" s="5"/>
      <c r="EL238" s="150"/>
      <c r="EM238" s="5"/>
      <c r="EN238" s="5"/>
      <c r="EO238" s="5"/>
      <c r="EP238" s="5"/>
      <c r="EQ238" s="5"/>
      <c r="ER238" s="155"/>
      <c r="ES238" s="5"/>
      <c r="ET238" s="5"/>
      <c r="EU238" s="5"/>
      <c r="EV238" s="5"/>
      <c r="EW238" s="5"/>
      <c r="EX238" s="5"/>
      <c r="EY238" s="5"/>
      <c r="EZ238" s="5"/>
      <c r="FA238" s="155"/>
      <c r="FB238" s="5"/>
      <c r="FC238" s="5"/>
      <c r="FD238" s="155"/>
      <c r="FE238" s="5"/>
      <c r="FF238" s="5"/>
      <c r="FG238" s="155"/>
      <c r="FH238" s="5"/>
      <c r="FI238" s="5"/>
      <c r="FJ238" s="155"/>
      <c r="FK238" s="5"/>
      <c r="FL238" s="5"/>
      <c r="FM238" s="155"/>
      <c r="FN238" s="5"/>
      <c r="FO238" s="5"/>
      <c r="FP238" s="15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250"/>
    </row>
    <row r="239" spans="1:183" ht="21" customHeight="1">
      <c r="A239" s="173" t="s">
        <v>1797</v>
      </c>
      <c r="B239" s="210" t="s">
        <v>844</v>
      </c>
      <c r="C239" s="95" t="s">
        <v>845</v>
      </c>
      <c r="D239" s="50" t="s">
        <v>116</v>
      </c>
      <c r="E239" s="27">
        <v>5.95</v>
      </c>
      <c r="F239" s="28">
        <v>353620</v>
      </c>
      <c r="G239" s="28"/>
      <c r="H239" s="269">
        <f t="shared" si="63"/>
        <v>353620</v>
      </c>
      <c r="I239" s="93">
        <f t="shared" si="64"/>
        <v>0</v>
      </c>
      <c r="J239" s="49">
        <f t="shared" si="65"/>
        <v>62550</v>
      </c>
      <c r="K239" s="263">
        <f t="shared" si="69"/>
        <v>62550</v>
      </c>
      <c r="L239" s="147">
        <f t="shared" si="66"/>
        <v>210000</v>
      </c>
      <c r="M239" s="136">
        <f t="shared" si="67"/>
        <v>273000</v>
      </c>
      <c r="N239" s="188"/>
      <c r="O239" s="142">
        <f t="shared" si="68"/>
        <v>0</v>
      </c>
      <c r="P239" s="49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155"/>
      <c r="BS239" s="5"/>
      <c r="BT239" s="5"/>
      <c r="BU239" s="5"/>
      <c r="BV239" s="5"/>
      <c r="BW239" s="5"/>
      <c r="BX239" s="155"/>
      <c r="BY239" s="5"/>
      <c r="BZ239" s="5"/>
      <c r="CA239" s="155"/>
      <c r="CB239" s="5"/>
      <c r="CC239" s="5"/>
      <c r="CD239" s="15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155"/>
      <c r="CQ239" s="5"/>
      <c r="CR239" s="5"/>
      <c r="CS239" s="5"/>
      <c r="CT239" s="5"/>
      <c r="CU239" s="5"/>
      <c r="CV239" s="15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155"/>
      <c r="DI239" s="5"/>
      <c r="DJ239" s="5"/>
      <c r="DK239" s="155"/>
      <c r="DL239" s="5"/>
      <c r="DM239" s="5"/>
      <c r="DN239" s="15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155"/>
      <c r="DZ239" s="5"/>
      <c r="EA239" s="5"/>
      <c r="EB239" s="5"/>
      <c r="EC239" s="155"/>
      <c r="ED239" s="5"/>
      <c r="EE239" s="5"/>
      <c r="EF239" s="160"/>
      <c r="EG239" s="5"/>
      <c r="EH239" s="5"/>
      <c r="EI239" s="5"/>
      <c r="EJ239" s="5"/>
      <c r="EK239" s="5"/>
      <c r="EL239" s="150"/>
      <c r="EM239" s="5"/>
      <c r="EN239" s="5"/>
      <c r="EO239" s="5"/>
      <c r="EP239" s="5"/>
      <c r="EQ239" s="5"/>
      <c r="ER239" s="155"/>
      <c r="ES239" s="5"/>
      <c r="ET239" s="5"/>
      <c r="EU239" s="5"/>
      <c r="EV239" s="5"/>
      <c r="EW239" s="5"/>
      <c r="EX239" s="5"/>
      <c r="EY239" s="5"/>
      <c r="EZ239" s="5"/>
      <c r="FA239" s="155"/>
      <c r="FB239" s="5"/>
      <c r="FC239" s="5"/>
      <c r="FD239" s="155">
        <v>62550</v>
      </c>
      <c r="FE239" s="5">
        <v>210000</v>
      </c>
      <c r="FF239" s="5"/>
      <c r="FG239" s="155"/>
      <c r="FH239" s="5"/>
      <c r="FI239" s="5"/>
      <c r="FJ239" s="155"/>
      <c r="FK239" s="5"/>
      <c r="FL239" s="5"/>
      <c r="FM239" s="155"/>
      <c r="FN239" s="5"/>
      <c r="FO239" s="5"/>
      <c r="FP239" s="15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250" t="s">
        <v>1945</v>
      </c>
    </row>
    <row r="240" spans="1:183" ht="21" customHeight="1">
      <c r="A240" s="173" t="s">
        <v>1798</v>
      </c>
      <c r="B240" s="210" t="s">
        <v>846</v>
      </c>
      <c r="C240" s="95" t="s">
        <v>1807</v>
      </c>
      <c r="D240" s="50" t="s">
        <v>116</v>
      </c>
      <c r="E240" s="27">
        <v>12.0161</v>
      </c>
      <c r="F240" s="28">
        <v>393928</v>
      </c>
      <c r="G240" s="28"/>
      <c r="H240" s="269">
        <f t="shared" si="63"/>
        <v>393928</v>
      </c>
      <c r="I240" s="93">
        <f t="shared" si="64"/>
        <v>0</v>
      </c>
      <c r="J240" s="49">
        <f t="shared" si="65"/>
        <v>24000</v>
      </c>
      <c r="K240" s="263">
        <f t="shared" si="69"/>
        <v>24000</v>
      </c>
      <c r="L240" s="147">
        <f t="shared" si="66"/>
        <v>300000</v>
      </c>
      <c r="M240" s="136">
        <f t="shared" si="67"/>
        <v>390000</v>
      </c>
      <c r="N240" s="188"/>
      <c r="O240" s="142">
        <f t="shared" si="68"/>
        <v>0</v>
      </c>
      <c r="P240" s="49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155"/>
      <c r="BS240" s="5"/>
      <c r="BT240" s="5"/>
      <c r="BU240" s="5"/>
      <c r="BV240" s="5"/>
      <c r="BW240" s="5"/>
      <c r="BX240" s="155"/>
      <c r="BY240" s="5"/>
      <c r="BZ240" s="5"/>
      <c r="CA240" s="155"/>
      <c r="CB240" s="5"/>
      <c r="CC240" s="5"/>
      <c r="CD240" s="15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155"/>
      <c r="CQ240" s="5"/>
      <c r="CR240" s="5"/>
      <c r="CS240" s="5"/>
      <c r="CT240" s="5"/>
      <c r="CU240" s="5"/>
      <c r="CV240" s="155"/>
      <c r="CW240" s="5"/>
      <c r="CX240" s="5"/>
      <c r="CY240" s="5">
        <v>24000</v>
      </c>
      <c r="CZ240" s="5">
        <v>300000</v>
      </c>
      <c r="DA240" s="5"/>
      <c r="DB240" s="5"/>
      <c r="DC240" s="5"/>
      <c r="DD240" s="5"/>
      <c r="DE240" s="5"/>
      <c r="DF240" s="5"/>
      <c r="DG240" s="5"/>
      <c r="DH240" s="155"/>
      <c r="DI240" s="5"/>
      <c r="DJ240" s="5"/>
      <c r="DK240" s="155"/>
      <c r="DL240" s="5"/>
      <c r="DM240" s="5"/>
      <c r="DN240" s="15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155"/>
      <c r="DZ240" s="5"/>
      <c r="EA240" s="5"/>
      <c r="EB240" s="5"/>
      <c r="EC240" s="155"/>
      <c r="ED240" s="5"/>
      <c r="EE240" s="5"/>
      <c r="EF240" s="160"/>
      <c r="EG240" s="5"/>
      <c r="EH240" s="5"/>
      <c r="EI240" s="5"/>
      <c r="EJ240" s="5"/>
      <c r="EK240" s="5"/>
      <c r="EL240" s="150"/>
      <c r="EM240" s="5"/>
      <c r="EN240" s="5"/>
      <c r="EO240" s="5"/>
      <c r="EP240" s="5"/>
      <c r="EQ240" s="5"/>
      <c r="ER240" s="155"/>
      <c r="ES240" s="5"/>
      <c r="ET240" s="5"/>
      <c r="EU240" s="5"/>
      <c r="EV240" s="5"/>
      <c r="EW240" s="5"/>
      <c r="EX240" s="5"/>
      <c r="EY240" s="5"/>
      <c r="EZ240" s="5"/>
      <c r="FA240" s="155"/>
      <c r="FB240" s="5"/>
      <c r="FC240" s="5"/>
      <c r="FD240" s="155"/>
      <c r="FE240" s="5"/>
      <c r="FF240" s="5"/>
      <c r="FG240" s="155"/>
      <c r="FH240" s="5"/>
      <c r="FI240" s="5"/>
      <c r="FJ240" s="155"/>
      <c r="FK240" s="5"/>
      <c r="FL240" s="5"/>
      <c r="FM240" s="155"/>
      <c r="FN240" s="5"/>
      <c r="FO240" s="5"/>
      <c r="FP240" s="15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250" t="s">
        <v>1946</v>
      </c>
    </row>
    <row r="241" spans="1:183" ht="21" customHeight="1">
      <c r="A241" s="173" t="s">
        <v>1799</v>
      </c>
      <c r="B241" s="94" t="s">
        <v>1560</v>
      </c>
      <c r="C241" s="95" t="s">
        <v>1559</v>
      </c>
      <c r="D241" s="50"/>
      <c r="E241" s="27"/>
      <c r="F241" s="28"/>
      <c r="G241" s="28"/>
      <c r="H241" s="269">
        <f t="shared" si="63"/>
        <v>0</v>
      </c>
      <c r="I241" s="93">
        <f t="shared" si="64"/>
        <v>0</v>
      </c>
      <c r="J241" s="49">
        <f t="shared" si="65"/>
        <v>0</v>
      </c>
      <c r="K241" s="263">
        <f t="shared" si="69"/>
        <v>0</v>
      </c>
      <c r="L241" s="147">
        <f t="shared" si="66"/>
        <v>0</v>
      </c>
      <c r="M241" s="136">
        <f t="shared" si="67"/>
        <v>0</v>
      </c>
      <c r="N241" s="188">
        <f>L241-K241-H241</f>
        <v>0</v>
      </c>
      <c r="O241" s="142">
        <f t="shared" si="68"/>
        <v>0</v>
      </c>
      <c r="P241" s="49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155"/>
      <c r="BS241" s="5"/>
      <c r="BT241" s="5"/>
      <c r="BU241" s="5"/>
      <c r="BV241" s="5"/>
      <c r="BW241" s="5"/>
      <c r="BX241" s="155"/>
      <c r="BY241" s="5"/>
      <c r="BZ241" s="5"/>
      <c r="CA241" s="155"/>
      <c r="CB241" s="5"/>
      <c r="CC241" s="5"/>
      <c r="CD241" s="15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155"/>
      <c r="CQ241" s="5"/>
      <c r="CR241" s="5"/>
      <c r="CS241" s="5"/>
      <c r="CT241" s="5"/>
      <c r="CU241" s="5"/>
      <c r="CV241" s="15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155"/>
      <c r="DI241" s="5"/>
      <c r="DJ241" s="5"/>
      <c r="DK241" s="155"/>
      <c r="DL241" s="5"/>
      <c r="DM241" s="5"/>
      <c r="DN241" s="15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155"/>
      <c r="DZ241" s="5"/>
      <c r="EA241" s="5"/>
      <c r="EB241" s="5"/>
      <c r="EC241" s="155"/>
      <c r="ED241" s="5"/>
      <c r="EE241" s="5"/>
      <c r="EF241" s="160"/>
      <c r="EG241" s="5"/>
      <c r="EH241" s="5"/>
      <c r="EI241" s="5"/>
      <c r="EJ241" s="5"/>
      <c r="EK241" s="5"/>
      <c r="EL241" s="150"/>
      <c r="EM241" s="5"/>
      <c r="EN241" s="5"/>
      <c r="EO241" s="5"/>
      <c r="EP241" s="5"/>
      <c r="EQ241" s="5"/>
      <c r="ER241" s="155"/>
      <c r="ES241" s="5"/>
      <c r="ET241" s="5"/>
      <c r="EU241" s="5"/>
      <c r="EV241" s="5"/>
      <c r="EW241" s="5"/>
      <c r="EX241" s="5"/>
      <c r="EY241" s="5"/>
      <c r="EZ241" s="5"/>
      <c r="FA241" s="155"/>
      <c r="FB241" s="5"/>
      <c r="FC241" s="5"/>
      <c r="FD241" s="155"/>
      <c r="FE241" s="5"/>
      <c r="FF241" s="5"/>
      <c r="FG241" s="155"/>
      <c r="FH241" s="5"/>
      <c r="FI241" s="5"/>
      <c r="FJ241" s="155"/>
      <c r="FK241" s="5"/>
      <c r="FL241" s="5"/>
      <c r="FM241" s="155"/>
      <c r="FN241" s="5"/>
      <c r="FO241" s="5"/>
      <c r="FP241" s="15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250">
        <f>+L241</f>
        <v>0</v>
      </c>
    </row>
    <row r="242" spans="1:183" ht="21" customHeight="1">
      <c r="A242" s="173" t="s">
        <v>1800</v>
      </c>
      <c r="B242" s="210" t="s">
        <v>847</v>
      </c>
      <c r="C242" s="95" t="s">
        <v>848</v>
      </c>
      <c r="D242" s="50" t="s">
        <v>116</v>
      </c>
      <c r="E242" s="27">
        <v>5.7673</v>
      </c>
      <c r="F242" s="28">
        <v>399600</v>
      </c>
      <c r="G242" s="28"/>
      <c r="H242" s="269">
        <f t="shared" si="63"/>
        <v>399600</v>
      </c>
      <c r="I242" s="93">
        <f t="shared" si="64"/>
        <v>0</v>
      </c>
      <c r="J242" s="49">
        <f t="shared" si="65"/>
        <v>62314</v>
      </c>
      <c r="K242" s="263">
        <f t="shared" si="69"/>
        <v>62314</v>
      </c>
      <c r="L242" s="147">
        <f t="shared" si="66"/>
        <v>1050000</v>
      </c>
      <c r="M242" s="136">
        <f t="shared" si="67"/>
        <v>1365000</v>
      </c>
      <c r="N242" s="188">
        <f>L242-K242-H242</f>
        <v>588086</v>
      </c>
      <c r="O242" s="142">
        <f t="shared" si="68"/>
        <v>3391668.3877999997</v>
      </c>
      <c r="P242" s="49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155"/>
      <c r="BS242" s="5"/>
      <c r="BT242" s="5"/>
      <c r="BU242" s="5"/>
      <c r="BV242" s="5"/>
      <c r="BW242" s="5"/>
      <c r="BX242" s="155"/>
      <c r="BY242" s="5"/>
      <c r="BZ242" s="5"/>
      <c r="CA242" s="155"/>
      <c r="CB242" s="5"/>
      <c r="CC242" s="5"/>
      <c r="CD242" s="155"/>
      <c r="CE242" s="5"/>
      <c r="CF242" s="5"/>
      <c r="CG242" s="5">
        <f>44384+17930</f>
        <v>62314</v>
      </c>
      <c r="CH242" s="252">
        <v>1050000</v>
      </c>
      <c r="CI242" s="5"/>
      <c r="CJ242" s="5"/>
      <c r="CK242" s="5"/>
      <c r="CL242" s="5"/>
      <c r="CM242" s="5"/>
      <c r="CN242" s="5"/>
      <c r="CO242" s="5"/>
      <c r="CP242" s="155"/>
      <c r="CQ242" s="5"/>
      <c r="CR242" s="5"/>
      <c r="CS242" s="5"/>
      <c r="CT242" s="5"/>
      <c r="CU242" s="5"/>
      <c r="CV242" s="15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155"/>
      <c r="DI242" s="5"/>
      <c r="DJ242" s="5"/>
      <c r="DK242" s="155"/>
      <c r="DL242" s="5"/>
      <c r="DM242" s="5"/>
      <c r="DN242" s="15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155"/>
      <c r="DZ242" s="5"/>
      <c r="EA242" s="5"/>
      <c r="EB242" s="5"/>
      <c r="EC242" s="155"/>
      <c r="ED242" s="5"/>
      <c r="EE242" s="5"/>
      <c r="EF242" s="160"/>
      <c r="EG242" s="5"/>
      <c r="EH242" s="5"/>
      <c r="EI242" s="5"/>
      <c r="EJ242" s="5"/>
      <c r="EK242" s="5"/>
      <c r="EL242" s="150"/>
      <c r="EM242" s="5"/>
      <c r="EN242" s="5"/>
      <c r="EO242" s="5"/>
      <c r="EP242" s="5"/>
      <c r="EQ242" s="5"/>
      <c r="ER242" s="155"/>
      <c r="ES242" s="5"/>
      <c r="ET242" s="5"/>
      <c r="EU242" s="5"/>
      <c r="EV242" s="5"/>
      <c r="EW242" s="5"/>
      <c r="EX242" s="5"/>
      <c r="EY242" s="5"/>
      <c r="EZ242" s="5"/>
      <c r="FA242" s="155"/>
      <c r="FB242" s="5"/>
      <c r="FC242" s="5"/>
      <c r="FD242" s="155"/>
      <c r="FE242" s="5"/>
      <c r="FF242" s="5"/>
      <c r="FG242" s="155"/>
      <c r="FH242" s="5"/>
      <c r="FI242" s="5"/>
      <c r="FJ242" s="155"/>
      <c r="FK242" s="5"/>
      <c r="FL242" s="5"/>
      <c r="FM242" s="155"/>
      <c r="FN242" s="5"/>
      <c r="FO242" s="5"/>
      <c r="FP242" s="15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250" t="s">
        <v>1947</v>
      </c>
    </row>
    <row r="243" spans="1:183" ht="21" customHeight="1">
      <c r="A243" s="173" t="s">
        <v>1802</v>
      </c>
      <c r="B243" s="210" t="s">
        <v>849</v>
      </c>
      <c r="C243" s="95" t="s">
        <v>850</v>
      </c>
      <c r="D243" s="50" t="s">
        <v>116</v>
      </c>
      <c r="E243" s="195">
        <v>6.5591</v>
      </c>
      <c r="F243" s="28">
        <v>607400</v>
      </c>
      <c r="G243" s="28">
        <v>250000</v>
      </c>
      <c r="H243" s="269">
        <f t="shared" si="63"/>
        <v>857400</v>
      </c>
      <c r="I243" s="93">
        <f t="shared" si="64"/>
        <v>0</v>
      </c>
      <c r="J243" s="49">
        <f t="shared" si="65"/>
        <v>5029</v>
      </c>
      <c r="K243" s="263">
        <f t="shared" si="69"/>
        <v>5029</v>
      </c>
      <c r="L243" s="147">
        <f t="shared" si="66"/>
        <v>450000</v>
      </c>
      <c r="M243" s="136">
        <f t="shared" si="67"/>
        <v>585000</v>
      </c>
      <c r="N243" s="188"/>
      <c r="O243" s="142">
        <f t="shared" si="68"/>
        <v>0</v>
      </c>
      <c r="P243" s="49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155"/>
      <c r="BS243" s="5"/>
      <c r="BT243" s="5"/>
      <c r="BU243" s="5"/>
      <c r="BV243" s="5"/>
      <c r="BW243" s="5"/>
      <c r="BX243" s="155"/>
      <c r="BY243" s="5"/>
      <c r="BZ243" s="5"/>
      <c r="CA243" s="155"/>
      <c r="CB243" s="5"/>
      <c r="CC243" s="5"/>
      <c r="CD243" s="155"/>
      <c r="CE243" s="5"/>
      <c r="CF243" s="5"/>
      <c r="CG243" s="5">
        <v>5029</v>
      </c>
      <c r="CH243" s="252">
        <v>450000</v>
      </c>
      <c r="CI243" s="5"/>
      <c r="CJ243" s="5"/>
      <c r="CK243" s="5"/>
      <c r="CL243" s="5"/>
      <c r="CM243" s="5"/>
      <c r="CN243" s="5"/>
      <c r="CO243" s="5"/>
      <c r="CP243" s="155"/>
      <c r="CQ243" s="5"/>
      <c r="CR243" s="5"/>
      <c r="CS243" s="5"/>
      <c r="CT243" s="5"/>
      <c r="CU243" s="5"/>
      <c r="CV243" s="15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155"/>
      <c r="DI243" s="5"/>
      <c r="DJ243" s="5"/>
      <c r="DK243" s="155"/>
      <c r="DL243" s="5"/>
      <c r="DM243" s="5"/>
      <c r="DN243" s="15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155"/>
      <c r="DZ243" s="5"/>
      <c r="EA243" s="5"/>
      <c r="EB243" s="5"/>
      <c r="EC243" s="155"/>
      <c r="ED243" s="5"/>
      <c r="EE243" s="5"/>
      <c r="EF243" s="160"/>
      <c r="EG243" s="5"/>
      <c r="EH243" s="5"/>
      <c r="EI243" s="5"/>
      <c r="EJ243" s="5"/>
      <c r="EK243" s="5"/>
      <c r="EL243" s="150"/>
      <c r="EM243" s="5"/>
      <c r="EN243" s="5"/>
      <c r="EO243" s="5"/>
      <c r="EP243" s="5"/>
      <c r="EQ243" s="5"/>
      <c r="ER243" s="155"/>
      <c r="ES243" s="5"/>
      <c r="ET243" s="5"/>
      <c r="EU243" s="5"/>
      <c r="EV243" s="5"/>
      <c r="EW243" s="5"/>
      <c r="EX243" s="5"/>
      <c r="EY243" s="5"/>
      <c r="EZ243" s="5"/>
      <c r="FA243" s="155"/>
      <c r="FB243" s="5"/>
      <c r="FC243" s="5"/>
      <c r="FD243" s="155"/>
      <c r="FE243" s="5"/>
      <c r="FF243" s="5"/>
      <c r="FG243" s="155"/>
      <c r="FH243" s="5"/>
      <c r="FI243" s="5"/>
      <c r="FJ243" s="155"/>
      <c r="FK243" s="5"/>
      <c r="FL243" s="5"/>
      <c r="FM243" s="155"/>
      <c r="FN243" s="5"/>
      <c r="FO243" s="5"/>
      <c r="FP243" s="15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250" t="s">
        <v>1948</v>
      </c>
    </row>
    <row r="244" spans="1:183" ht="21" customHeight="1">
      <c r="A244" s="46">
        <v>224</v>
      </c>
      <c r="B244" s="94" t="s">
        <v>1446</v>
      </c>
      <c r="C244" s="95" t="s">
        <v>2053</v>
      </c>
      <c r="D244" s="50" t="s">
        <v>116</v>
      </c>
      <c r="E244" s="27">
        <v>6.42</v>
      </c>
      <c r="F244" s="28">
        <v>164400</v>
      </c>
      <c r="G244" s="28"/>
      <c r="H244" s="269">
        <f t="shared" si="63"/>
        <v>164400</v>
      </c>
      <c r="I244" s="93">
        <f t="shared" si="64"/>
        <v>0</v>
      </c>
      <c r="J244" s="49">
        <f t="shared" si="65"/>
        <v>0</v>
      </c>
      <c r="K244" s="263">
        <f t="shared" si="69"/>
        <v>0</v>
      </c>
      <c r="L244" s="147">
        <f t="shared" si="66"/>
        <v>0</v>
      </c>
      <c r="M244" s="136">
        <f t="shared" si="67"/>
        <v>0</v>
      </c>
      <c r="N244" s="188"/>
      <c r="O244" s="142">
        <f t="shared" si="68"/>
        <v>0</v>
      </c>
      <c r="P244" s="49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155"/>
      <c r="BS244" s="5"/>
      <c r="BT244" s="5"/>
      <c r="BU244" s="5"/>
      <c r="BV244" s="5"/>
      <c r="BW244" s="5"/>
      <c r="BX244" s="155"/>
      <c r="BY244" s="5"/>
      <c r="BZ244" s="5"/>
      <c r="CA244" s="155"/>
      <c r="CB244" s="5"/>
      <c r="CC244" s="5"/>
      <c r="CD244" s="15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155"/>
      <c r="CQ244" s="5"/>
      <c r="CR244" s="5"/>
      <c r="CS244" s="5"/>
      <c r="CT244" s="5"/>
      <c r="CU244" s="5"/>
      <c r="CV244" s="15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155"/>
      <c r="DI244" s="5"/>
      <c r="DJ244" s="5"/>
      <c r="DK244" s="155"/>
      <c r="DL244" s="5"/>
      <c r="DM244" s="5"/>
      <c r="DN244" s="15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155"/>
      <c r="DZ244" s="5"/>
      <c r="EA244" s="5"/>
      <c r="EB244" s="5"/>
      <c r="EC244" s="155"/>
      <c r="ED244" s="5"/>
      <c r="EE244" s="5"/>
      <c r="EF244" s="160"/>
      <c r="EG244" s="5"/>
      <c r="EH244" s="5"/>
      <c r="EI244" s="5"/>
      <c r="EJ244" s="5"/>
      <c r="EK244" s="5"/>
      <c r="EL244" s="150"/>
      <c r="EM244" s="5"/>
      <c r="EN244" s="5"/>
      <c r="EO244" s="5"/>
      <c r="EP244" s="5"/>
      <c r="EQ244" s="5"/>
      <c r="ER244" s="155"/>
      <c r="ES244" s="5"/>
      <c r="ET244" s="5"/>
      <c r="EU244" s="5"/>
      <c r="EV244" s="5"/>
      <c r="EW244" s="5"/>
      <c r="EX244" s="5"/>
      <c r="EY244" s="5"/>
      <c r="EZ244" s="5"/>
      <c r="FA244" s="155"/>
      <c r="FB244" s="5"/>
      <c r="FC244" s="5"/>
      <c r="FD244" s="155"/>
      <c r="FE244" s="5"/>
      <c r="FF244" s="5"/>
      <c r="FG244" s="155"/>
      <c r="FH244" s="5"/>
      <c r="FI244" s="5"/>
      <c r="FJ244" s="155"/>
      <c r="FK244" s="5"/>
      <c r="FL244" s="5"/>
      <c r="FM244" s="155"/>
      <c r="FN244" s="5"/>
      <c r="FO244" s="5"/>
      <c r="FP244" s="15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250">
        <f>+L244</f>
        <v>0</v>
      </c>
    </row>
    <row r="245" spans="1:183" ht="21" customHeight="1">
      <c r="A245" s="46"/>
      <c r="B245" s="94"/>
      <c r="C245" s="95" t="s">
        <v>2052</v>
      </c>
      <c r="D245" s="50"/>
      <c r="E245" s="27"/>
      <c r="F245" s="28"/>
      <c r="G245" s="28"/>
      <c r="H245" s="269"/>
      <c r="I245" s="93"/>
      <c r="J245" s="49"/>
      <c r="K245" s="263"/>
      <c r="L245" s="147"/>
      <c r="M245" s="136"/>
      <c r="N245" s="188"/>
      <c r="O245" s="142"/>
      <c r="P245" s="49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155"/>
      <c r="BS245" s="5"/>
      <c r="BT245" s="5"/>
      <c r="BU245" s="5"/>
      <c r="BV245" s="5"/>
      <c r="BW245" s="5"/>
      <c r="BX245" s="155"/>
      <c r="BY245" s="5"/>
      <c r="BZ245" s="5"/>
      <c r="CA245" s="155"/>
      <c r="CB245" s="5"/>
      <c r="CC245" s="5"/>
      <c r="CD245" s="15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155"/>
      <c r="CQ245" s="5"/>
      <c r="CR245" s="5"/>
      <c r="CS245" s="5"/>
      <c r="CT245" s="5"/>
      <c r="CU245" s="5"/>
      <c r="CV245" s="15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155"/>
      <c r="DI245" s="5"/>
      <c r="DJ245" s="5"/>
      <c r="DK245" s="155"/>
      <c r="DL245" s="5"/>
      <c r="DM245" s="5"/>
      <c r="DN245" s="15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155"/>
      <c r="DZ245" s="5"/>
      <c r="EA245" s="5"/>
      <c r="EB245" s="5"/>
      <c r="EC245" s="155"/>
      <c r="ED245" s="5"/>
      <c r="EE245" s="5"/>
      <c r="EF245" s="160"/>
      <c r="EG245" s="5"/>
      <c r="EH245" s="5"/>
      <c r="EI245" s="5"/>
      <c r="EJ245" s="5"/>
      <c r="EK245" s="5"/>
      <c r="EL245" s="150"/>
      <c r="EM245" s="5"/>
      <c r="EN245" s="5"/>
      <c r="EO245" s="5"/>
      <c r="EP245" s="5"/>
      <c r="EQ245" s="5"/>
      <c r="ER245" s="155"/>
      <c r="ES245" s="5"/>
      <c r="ET245" s="5"/>
      <c r="EU245" s="5"/>
      <c r="EV245" s="5"/>
      <c r="EW245" s="5"/>
      <c r="EX245" s="5"/>
      <c r="EY245" s="5"/>
      <c r="EZ245" s="5"/>
      <c r="FA245" s="155"/>
      <c r="FB245" s="5"/>
      <c r="FC245" s="5"/>
      <c r="FD245" s="155"/>
      <c r="FE245" s="5"/>
      <c r="FF245" s="5"/>
      <c r="FG245" s="155"/>
      <c r="FH245" s="5"/>
      <c r="FI245" s="5"/>
      <c r="FJ245" s="155"/>
      <c r="FK245" s="5"/>
      <c r="FL245" s="5"/>
      <c r="FM245" s="155"/>
      <c r="FN245" s="5"/>
      <c r="FO245" s="5"/>
      <c r="FP245" s="15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250"/>
    </row>
    <row r="246" spans="1:183" ht="21" customHeight="1">
      <c r="A246" s="46">
        <v>225</v>
      </c>
      <c r="B246" s="210" t="s">
        <v>851</v>
      </c>
      <c r="C246" s="95" t="s">
        <v>852</v>
      </c>
      <c r="D246" s="50" t="s">
        <v>116</v>
      </c>
      <c r="E246" s="27">
        <v>4.6855</v>
      </c>
      <c r="F246" s="28">
        <v>6240</v>
      </c>
      <c r="G246" s="28"/>
      <c r="H246" s="269">
        <f t="shared" si="63"/>
        <v>6240</v>
      </c>
      <c r="I246" s="93">
        <f t="shared" si="64"/>
        <v>0</v>
      </c>
      <c r="J246" s="49">
        <f t="shared" si="65"/>
        <v>2200</v>
      </c>
      <c r="K246" s="263">
        <f t="shared" si="69"/>
        <v>2200</v>
      </c>
      <c r="L246" s="147">
        <f t="shared" si="66"/>
        <v>65000</v>
      </c>
      <c r="M246" s="136">
        <f t="shared" si="67"/>
        <v>84500</v>
      </c>
      <c r="N246" s="188">
        <f aca="true" t="shared" si="70" ref="N246:N254">L246-K246-H246</f>
        <v>56560</v>
      </c>
      <c r="O246" s="142">
        <f t="shared" si="68"/>
        <v>265011.88</v>
      </c>
      <c r="P246" s="49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155"/>
      <c r="BS246" s="5"/>
      <c r="BT246" s="5"/>
      <c r="BU246" s="5"/>
      <c r="BV246" s="5"/>
      <c r="BW246" s="5"/>
      <c r="BX246" s="155"/>
      <c r="BY246" s="5"/>
      <c r="BZ246" s="5"/>
      <c r="CA246" s="155"/>
      <c r="CB246" s="5"/>
      <c r="CC246" s="5"/>
      <c r="CD246" s="15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155"/>
      <c r="CQ246" s="5"/>
      <c r="CR246" s="5"/>
      <c r="CS246" s="5"/>
      <c r="CT246" s="5"/>
      <c r="CU246" s="5"/>
      <c r="CV246" s="15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155"/>
      <c r="DI246" s="5"/>
      <c r="DJ246" s="5"/>
      <c r="DK246" s="155"/>
      <c r="DL246" s="5"/>
      <c r="DM246" s="5"/>
      <c r="DN246" s="15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155"/>
      <c r="DZ246" s="5"/>
      <c r="EA246" s="5"/>
      <c r="EB246" s="5"/>
      <c r="EC246" s="155"/>
      <c r="ED246" s="5"/>
      <c r="EE246" s="5"/>
      <c r="EF246" s="160"/>
      <c r="EG246" s="5"/>
      <c r="EH246" s="5"/>
      <c r="EI246" s="5"/>
      <c r="EJ246" s="5"/>
      <c r="EK246" s="5"/>
      <c r="EL246" s="150"/>
      <c r="EM246" s="5"/>
      <c r="EN246" s="5"/>
      <c r="EO246" s="5"/>
      <c r="EP246" s="5"/>
      <c r="EQ246" s="5"/>
      <c r="ER246" s="155"/>
      <c r="ES246" s="5"/>
      <c r="ET246" s="5"/>
      <c r="EU246" s="5"/>
      <c r="EV246" s="5"/>
      <c r="EW246" s="5"/>
      <c r="EX246" s="5"/>
      <c r="EY246" s="5"/>
      <c r="EZ246" s="5"/>
      <c r="FA246" s="155">
        <v>2200</v>
      </c>
      <c r="FB246" s="5">
        <v>60000</v>
      </c>
      <c r="FC246" s="5"/>
      <c r="FD246" s="155"/>
      <c r="FE246" s="5"/>
      <c r="FF246" s="5"/>
      <c r="FG246" s="155"/>
      <c r="FH246" s="5"/>
      <c r="FI246" s="5"/>
      <c r="FJ246" s="155"/>
      <c r="FK246" s="5"/>
      <c r="FL246" s="5"/>
      <c r="FM246" s="155"/>
      <c r="FN246" s="5">
        <v>5000</v>
      </c>
      <c r="FO246" s="5"/>
      <c r="FP246" s="15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250" t="s">
        <v>1949</v>
      </c>
    </row>
    <row r="247" spans="1:183" ht="21" customHeight="1">
      <c r="A247" s="46">
        <v>226</v>
      </c>
      <c r="B247" s="210"/>
      <c r="C247" s="95" t="s">
        <v>1614</v>
      </c>
      <c r="D247" s="50" t="s">
        <v>116</v>
      </c>
      <c r="E247" s="38">
        <v>5.76</v>
      </c>
      <c r="F247" s="28">
        <v>0</v>
      </c>
      <c r="G247" s="28"/>
      <c r="H247" s="269">
        <f t="shared" si="63"/>
        <v>0</v>
      </c>
      <c r="I247" s="93">
        <f t="shared" si="64"/>
        <v>0</v>
      </c>
      <c r="J247" s="49">
        <f t="shared" si="65"/>
        <v>0</v>
      </c>
      <c r="K247" s="263">
        <f t="shared" si="69"/>
        <v>0</v>
      </c>
      <c r="L247" s="147">
        <f t="shared" si="66"/>
        <v>60000</v>
      </c>
      <c r="M247" s="136">
        <f t="shared" si="67"/>
        <v>78000</v>
      </c>
      <c r="N247" s="188">
        <f t="shared" si="70"/>
        <v>60000</v>
      </c>
      <c r="O247" s="142">
        <f t="shared" si="68"/>
        <v>345600</v>
      </c>
      <c r="P247" s="49"/>
      <c r="Q247" s="5">
        <v>60000</v>
      </c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155"/>
      <c r="BS247" s="5"/>
      <c r="BT247" s="5"/>
      <c r="BU247" s="5"/>
      <c r="BV247" s="5"/>
      <c r="BW247" s="5"/>
      <c r="BX247" s="155"/>
      <c r="BY247" s="5"/>
      <c r="BZ247" s="5"/>
      <c r="CA247" s="155"/>
      <c r="CB247" s="5"/>
      <c r="CC247" s="5"/>
      <c r="CD247" s="15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155"/>
      <c r="CQ247" s="5"/>
      <c r="CR247" s="5"/>
      <c r="CS247" s="5"/>
      <c r="CT247" s="5"/>
      <c r="CU247" s="5"/>
      <c r="CV247" s="15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155"/>
      <c r="DI247" s="5"/>
      <c r="DJ247" s="5"/>
      <c r="DK247" s="155"/>
      <c r="DL247" s="5"/>
      <c r="DM247" s="5"/>
      <c r="DN247" s="15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155"/>
      <c r="DZ247" s="5"/>
      <c r="EA247" s="5"/>
      <c r="EB247" s="5"/>
      <c r="EC247" s="155"/>
      <c r="ED247" s="5"/>
      <c r="EE247" s="5"/>
      <c r="EF247" s="160"/>
      <c r="EG247" s="5"/>
      <c r="EH247" s="5"/>
      <c r="EI247" s="5"/>
      <c r="EJ247" s="5"/>
      <c r="EK247" s="5"/>
      <c r="EL247" s="150"/>
      <c r="EM247" s="5"/>
      <c r="EN247" s="5"/>
      <c r="EO247" s="5"/>
      <c r="EP247" s="5"/>
      <c r="EQ247" s="5"/>
      <c r="ER247" s="155"/>
      <c r="ES247" s="5"/>
      <c r="ET247" s="5"/>
      <c r="EU247" s="5"/>
      <c r="EV247" s="5"/>
      <c r="EW247" s="5"/>
      <c r="EX247" s="5"/>
      <c r="EY247" s="5"/>
      <c r="EZ247" s="5"/>
      <c r="FA247" s="155"/>
      <c r="FB247" s="5"/>
      <c r="FC247" s="5"/>
      <c r="FD247" s="155"/>
      <c r="FE247" s="5"/>
      <c r="FF247" s="5"/>
      <c r="FG247" s="155"/>
      <c r="FH247" s="5"/>
      <c r="FI247" s="5"/>
      <c r="FJ247" s="155"/>
      <c r="FK247" s="5"/>
      <c r="FL247" s="5"/>
      <c r="FM247" s="155"/>
      <c r="FN247" s="5"/>
      <c r="FO247" s="5"/>
      <c r="FP247" s="15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250" t="s">
        <v>1950</v>
      </c>
    </row>
    <row r="248" spans="1:183" ht="21" customHeight="1">
      <c r="A248" s="46">
        <v>227</v>
      </c>
      <c r="B248" s="94" t="s">
        <v>853</v>
      </c>
      <c r="C248" s="97" t="s">
        <v>854</v>
      </c>
      <c r="D248" s="50" t="s">
        <v>855</v>
      </c>
      <c r="E248" s="27">
        <v>3420</v>
      </c>
      <c r="F248" s="28"/>
      <c r="G248" s="28"/>
      <c r="H248" s="269">
        <f t="shared" si="63"/>
        <v>0</v>
      </c>
      <c r="I248" s="93">
        <f t="shared" si="64"/>
        <v>0</v>
      </c>
      <c r="J248" s="49">
        <f t="shared" si="65"/>
        <v>0</v>
      </c>
      <c r="K248" s="263">
        <f t="shared" si="69"/>
        <v>0</v>
      </c>
      <c r="L248" s="147">
        <f t="shared" si="66"/>
        <v>0</v>
      </c>
      <c r="M248" s="136">
        <f t="shared" si="67"/>
        <v>0</v>
      </c>
      <c r="N248" s="188">
        <f t="shared" si="70"/>
        <v>0</v>
      </c>
      <c r="O248" s="142">
        <f t="shared" si="68"/>
        <v>0</v>
      </c>
      <c r="P248" s="49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155"/>
      <c r="BS248" s="5"/>
      <c r="BT248" s="5"/>
      <c r="BU248" s="5"/>
      <c r="BV248" s="5"/>
      <c r="BW248" s="5"/>
      <c r="BX248" s="155"/>
      <c r="BY248" s="5"/>
      <c r="BZ248" s="5"/>
      <c r="CA248" s="155"/>
      <c r="CB248" s="5"/>
      <c r="CC248" s="5"/>
      <c r="CD248" s="15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155"/>
      <c r="CQ248" s="5"/>
      <c r="CR248" s="5"/>
      <c r="CS248" s="5"/>
      <c r="CT248" s="5"/>
      <c r="CU248" s="5"/>
      <c r="CV248" s="15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155"/>
      <c r="DI248" s="5"/>
      <c r="DJ248" s="5"/>
      <c r="DK248" s="155"/>
      <c r="DL248" s="5"/>
      <c r="DM248" s="5"/>
      <c r="DN248" s="15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155"/>
      <c r="DZ248" s="5"/>
      <c r="EA248" s="5"/>
      <c r="EB248" s="5"/>
      <c r="EC248" s="155"/>
      <c r="ED248" s="5"/>
      <c r="EE248" s="5"/>
      <c r="EF248" s="160"/>
      <c r="EG248" s="5"/>
      <c r="EH248" s="5"/>
      <c r="EI248" s="5"/>
      <c r="EJ248" s="5"/>
      <c r="EK248" s="5"/>
      <c r="EL248" s="150"/>
      <c r="EM248" s="5"/>
      <c r="EN248" s="5"/>
      <c r="EO248" s="5"/>
      <c r="EP248" s="5"/>
      <c r="EQ248" s="5"/>
      <c r="ER248" s="155"/>
      <c r="ES248" s="5"/>
      <c r="ET248" s="5"/>
      <c r="EU248" s="5"/>
      <c r="EV248" s="5"/>
      <c r="EW248" s="5"/>
      <c r="EX248" s="5"/>
      <c r="EY248" s="5"/>
      <c r="EZ248" s="5"/>
      <c r="FA248" s="155"/>
      <c r="FB248" s="5"/>
      <c r="FC248" s="5"/>
      <c r="FD248" s="155"/>
      <c r="FE248" s="5"/>
      <c r="FF248" s="5"/>
      <c r="FG248" s="155"/>
      <c r="FH248" s="5"/>
      <c r="FI248" s="5"/>
      <c r="FJ248" s="155"/>
      <c r="FK248" s="5"/>
      <c r="FL248" s="5"/>
      <c r="FM248" s="155"/>
      <c r="FN248" s="5"/>
      <c r="FO248" s="5"/>
      <c r="FP248" s="15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250">
        <f>+L248</f>
        <v>0</v>
      </c>
    </row>
    <row r="249" spans="1:183" ht="21" customHeight="1">
      <c r="A249" s="46">
        <v>228</v>
      </c>
      <c r="B249" s="94" t="s">
        <v>856</v>
      </c>
      <c r="C249" s="95" t="s">
        <v>857</v>
      </c>
      <c r="D249" s="50" t="s">
        <v>94</v>
      </c>
      <c r="E249" s="27">
        <v>14766</v>
      </c>
      <c r="F249" s="28"/>
      <c r="G249" s="28"/>
      <c r="H249" s="269">
        <f t="shared" si="63"/>
        <v>0</v>
      </c>
      <c r="I249" s="93">
        <f t="shared" si="64"/>
        <v>0</v>
      </c>
      <c r="J249" s="49">
        <f t="shared" si="65"/>
        <v>0</v>
      </c>
      <c r="K249" s="263">
        <f t="shared" si="69"/>
        <v>0</v>
      </c>
      <c r="L249" s="147">
        <f t="shared" si="66"/>
        <v>0</v>
      </c>
      <c r="M249" s="136">
        <f t="shared" si="67"/>
        <v>0</v>
      </c>
      <c r="N249" s="188">
        <f t="shared" si="70"/>
        <v>0</v>
      </c>
      <c r="O249" s="142">
        <f t="shared" si="68"/>
        <v>0</v>
      </c>
      <c r="P249" s="49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155"/>
      <c r="BS249" s="5"/>
      <c r="BT249" s="5"/>
      <c r="BU249" s="5"/>
      <c r="BV249" s="5"/>
      <c r="BW249" s="5"/>
      <c r="BX249" s="155"/>
      <c r="BY249" s="5"/>
      <c r="BZ249" s="5"/>
      <c r="CA249" s="155"/>
      <c r="CB249" s="5"/>
      <c r="CC249" s="5"/>
      <c r="CD249" s="15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155"/>
      <c r="CQ249" s="5"/>
      <c r="CR249" s="5"/>
      <c r="CS249" s="5"/>
      <c r="CT249" s="5"/>
      <c r="CU249" s="5"/>
      <c r="CV249" s="15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155"/>
      <c r="DI249" s="5"/>
      <c r="DJ249" s="5"/>
      <c r="DK249" s="155"/>
      <c r="DL249" s="5"/>
      <c r="DM249" s="5"/>
      <c r="DN249" s="15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155"/>
      <c r="DZ249" s="5"/>
      <c r="EA249" s="5"/>
      <c r="EB249" s="5"/>
      <c r="EC249" s="155"/>
      <c r="ED249" s="5"/>
      <c r="EE249" s="5"/>
      <c r="EF249" s="160"/>
      <c r="EG249" s="5"/>
      <c r="EH249" s="5"/>
      <c r="EI249" s="5"/>
      <c r="EJ249" s="5"/>
      <c r="EK249" s="5"/>
      <c r="EL249" s="150"/>
      <c r="EM249" s="5"/>
      <c r="EN249" s="5"/>
      <c r="EO249" s="5"/>
      <c r="EP249" s="5"/>
      <c r="EQ249" s="5"/>
      <c r="ER249" s="155"/>
      <c r="ES249" s="5"/>
      <c r="ET249" s="5"/>
      <c r="EU249" s="5"/>
      <c r="EV249" s="5"/>
      <c r="EW249" s="5"/>
      <c r="EX249" s="5"/>
      <c r="EY249" s="5"/>
      <c r="EZ249" s="5"/>
      <c r="FA249" s="155"/>
      <c r="FB249" s="5"/>
      <c r="FC249" s="5"/>
      <c r="FD249" s="155"/>
      <c r="FE249" s="5"/>
      <c r="FF249" s="5"/>
      <c r="FG249" s="155"/>
      <c r="FH249" s="5"/>
      <c r="FI249" s="5"/>
      <c r="FJ249" s="155"/>
      <c r="FK249" s="5"/>
      <c r="FL249" s="5"/>
      <c r="FM249" s="155"/>
      <c r="FN249" s="5"/>
      <c r="FO249" s="5"/>
      <c r="FP249" s="15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250">
        <f>+L249</f>
        <v>0</v>
      </c>
    </row>
    <row r="250" spans="1:183" ht="21" customHeight="1">
      <c r="A250" s="46">
        <v>229</v>
      </c>
      <c r="B250" s="94"/>
      <c r="C250" s="284" t="s">
        <v>2027</v>
      </c>
      <c r="D250" s="50" t="s">
        <v>116</v>
      </c>
      <c r="E250" s="27"/>
      <c r="F250" s="28">
        <v>0</v>
      </c>
      <c r="G250" s="28"/>
      <c r="H250" s="269">
        <f t="shared" si="63"/>
        <v>0</v>
      </c>
      <c r="I250" s="93">
        <f t="shared" si="64"/>
        <v>0</v>
      </c>
      <c r="J250" s="49">
        <f t="shared" si="65"/>
        <v>0</v>
      </c>
      <c r="K250" s="263">
        <f t="shared" si="69"/>
        <v>0</v>
      </c>
      <c r="L250" s="147">
        <f t="shared" si="66"/>
        <v>35</v>
      </c>
      <c r="M250" s="136">
        <f t="shared" si="67"/>
        <v>45.5</v>
      </c>
      <c r="N250" s="188">
        <f t="shared" si="70"/>
        <v>35</v>
      </c>
      <c r="O250" s="142">
        <f t="shared" si="68"/>
        <v>0</v>
      </c>
      <c r="P250" s="49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155"/>
      <c r="BS250" s="5"/>
      <c r="BT250" s="5"/>
      <c r="BU250" s="5"/>
      <c r="BV250" s="5"/>
      <c r="BW250" s="5"/>
      <c r="BX250" s="155"/>
      <c r="BY250" s="5"/>
      <c r="BZ250" s="5"/>
      <c r="CA250" s="155"/>
      <c r="CB250" s="5">
        <v>35</v>
      </c>
      <c r="CC250" s="5"/>
      <c r="CD250" s="15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155"/>
      <c r="CQ250" s="5"/>
      <c r="CR250" s="5"/>
      <c r="CS250" s="5"/>
      <c r="CT250" s="5"/>
      <c r="CU250" s="5"/>
      <c r="CV250" s="15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155"/>
      <c r="DI250" s="5"/>
      <c r="DJ250" s="5"/>
      <c r="DK250" s="155"/>
      <c r="DL250" s="5"/>
      <c r="DM250" s="5"/>
      <c r="DN250" s="15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155"/>
      <c r="DZ250" s="5"/>
      <c r="EA250" s="5"/>
      <c r="EB250" s="5"/>
      <c r="EC250" s="155"/>
      <c r="ED250" s="5"/>
      <c r="EE250" s="5"/>
      <c r="EF250" s="160"/>
      <c r="EG250" s="5"/>
      <c r="EH250" s="5"/>
      <c r="EI250" s="5"/>
      <c r="EJ250" s="5"/>
      <c r="EK250" s="5"/>
      <c r="EL250" s="150"/>
      <c r="EM250" s="5"/>
      <c r="EN250" s="5"/>
      <c r="EO250" s="5"/>
      <c r="EP250" s="5"/>
      <c r="EQ250" s="5"/>
      <c r="ER250" s="155"/>
      <c r="ES250" s="5"/>
      <c r="ET250" s="5"/>
      <c r="EU250" s="5"/>
      <c r="EV250" s="5"/>
      <c r="EW250" s="5"/>
      <c r="EX250" s="5"/>
      <c r="EY250" s="5"/>
      <c r="EZ250" s="5"/>
      <c r="FA250" s="155"/>
      <c r="FB250" s="5"/>
      <c r="FC250" s="5"/>
      <c r="FD250" s="155"/>
      <c r="FE250" s="5"/>
      <c r="FF250" s="5"/>
      <c r="FG250" s="155"/>
      <c r="FH250" s="5"/>
      <c r="FI250" s="5"/>
      <c r="FJ250" s="155"/>
      <c r="FK250" s="5"/>
      <c r="FL250" s="5"/>
      <c r="FM250" s="155"/>
      <c r="FN250" s="5"/>
      <c r="FO250" s="5"/>
      <c r="FP250" s="15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250" t="s">
        <v>1951</v>
      </c>
    </row>
    <row r="251" spans="1:183" ht="21" customHeight="1">
      <c r="A251" s="46">
        <v>230</v>
      </c>
      <c r="B251" s="103" t="s">
        <v>858</v>
      </c>
      <c r="C251" s="110" t="s">
        <v>859</v>
      </c>
      <c r="D251" s="50" t="s">
        <v>94</v>
      </c>
      <c r="E251" s="27">
        <v>1000</v>
      </c>
      <c r="F251" s="28"/>
      <c r="G251" s="28"/>
      <c r="H251" s="269">
        <f t="shared" si="63"/>
        <v>0</v>
      </c>
      <c r="I251" s="93">
        <f t="shared" si="64"/>
        <v>0</v>
      </c>
      <c r="J251" s="49">
        <f t="shared" si="65"/>
        <v>0</v>
      </c>
      <c r="K251" s="263">
        <f t="shared" si="69"/>
        <v>0</v>
      </c>
      <c r="L251" s="147">
        <f t="shared" si="66"/>
        <v>0</v>
      </c>
      <c r="M251" s="136">
        <f t="shared" si="67"/>
        <v>0</v>
      </c>
      <c r="N251" s="188">
        <f t="shared" si="70"/>
        <v>0</v>
      </c>
      <c r="O251" s="142">
        <f t="shared" si="68"/>
        <v>0</v>
      </c>
      <c r="P251" s="49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155"/>
      <c r="BS251" s="5"/>
      <c r="BT251" s="5"/>
      <c r="BU251" s="5"/>
      <c r="BV251" s="5"/>
      <c r="BW251" s="5"/>
      <c r="BX251" s="155"/>
      <c r="BY251" s="5"/>
      <c r="BZ251" s="5"/>
      <c r="CA251" s="155"/>
      <c r="CB251" s="5"/>
      <c r="CC251" s="5"/>
      <c r="CD251" s="15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155"/>
      <c r="CQ251" s="5"/>
      <c r="CR251" s="5"/>
      <c r="CS251" s="5"/>
      <c r="CT251" s="5"/>
      <c r="CU251" s="5"/>
      <c r="CV251" s="15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155"/>
      <c r="DI251" s="5"/>
      <c r="DJ251" s="5"/>
      <c r="DK251" s="155"/>
      <c r="DL251" s="5"/>
      <c r="DM251" s="5"/>
      <c r="DN251" s="15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155"/>
      <c r="DZ251" s="5"/>
      <c r="EA251" s="5"/>
      <c r="EB251" s="5"/>
      <c r="EC251" s="155"/>
      <c r="ED251" s="5"/>
      <c r="EE251" s="5"/>
      <c r="EF251" s="160"/>
      <c r="EG251" s="5"/>
      <c r="EH251" s="5"/>
      <c r="EI251" s="5"/>
      <c r="EJ251" s="5"/>
      <c r="EK251" s="5"/>
      <c r="EL251" s="150"/>
      <c r="EM251" s="5"/>
      <c r="EN251" s="5"/>
      <c r="EO251" s="5"/>
      <c r="EP251" s="5"/>
      <c r="EQ251" s="5"/>
      <c r="ER251" s="155"/>
      <c r="ES251" s="5"/>
      <c r="ET251" s="5"/>
      <c r="EU251" s="5"/>
      <c r="EV251" s="5"/>
      <c r="EW251" s="5"/>
      <c r="EX251" s="5"/>
      <c r="EY251" s="5"/>
      <c r="EZ251" s="5"/>
      <c r="FA251" s="155"/>
      <c r="FB251" s="5"/>
      <c r="FC251" s="5"/>
      <c r="FD251" s="155"/>
      <c r="FE251" s="5"/>
      <c r="FF251" s="5"/>
      <c r="FG251" s="155"/>
      <c r="FH251" s="5"/>
      <c r="FI251" s="5"/>
      <c r="FJ251" s="155"/>
      <c r="FK251" s="5"/>
      <c r="FL251" s="5"/>
      <c r="FM251" s="155"/>
      <c r="FN251" s="5"/>
      <c r="FO251" s="5"/>
      <c r="FP251" s="15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250">
        <f>+L251</f>
        <v>0</v>
      </c>
    </row>
    <row r="252" spans="1:183" ht="21" customHeight="1">
      <c r="A252" s="46">
        <v>231</v>
      </c>
      <c r="B252" s="210" t="s">
        <v>860</v>
      </c>
      <c r="C252" s="95" t="s">
        <v>861</v>
      </c>
      <c r="D252" s="50" t="s">
        <v>94</v>
      </c>
      <c r="E252" s="38">
        <v>31000</v>
      </c>
      <c r="F252" s="28"/>
      <c r="G252" s="28"/>
      <c r="H252" s="269">
        <f t="shared" si="63"/>
        <v>0</v>
      </c>
      <c r="I252" s="93">
        <f t="shared" si="64"/>
        <v>0</v>
      </c>
      <c r="J252" s="49">
        <f t="shared" si="65"/>
        <v>0</v>
      </c>
      <c r="K252" s="263">
        <f t="shared" si="69"/>
        <v>0</v>
      </c>
      <c r="L252" s="147">
        <f t="shared" si="66"/>
        <v>0</v>
      </c>
      <c r="M252" s="136">
        <f t="shared" si="67"/>
        <v>0</v>
      </c>
      <c r="N252" s="188">
        <f t="shared" si="70"/>
        <v>0</v>
      </c>
      <c r="O252" s="142">
        <f t="shared" si="68"/>
        <v>0</v>
      </c>
      <c r="P252" s="49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155"/>
      <c r="BS252" s="5"/>
      <c r="BT252" s="5"/>
      <c r="BU252" s="5"/>
      <c r="BV252" s="5"/>
      <c r="BW252" s="5"/>
      <c r="BX252" s="155"/>
      <c r="BY252" s="5"/>
      <c r="BZ252" s="5"/>
      <c r="CA252" s="155"/>
      <c r="CB252" s="5"/>
      <c r="CC252" s="5"/>
      <c r="CD252" s="15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155"/>
      <c r="CQ252" s="5"/>
      <c r="CR252" s="5"/>
      <c r="CS252" s="5"/>
      <c r="CT252" s="5"/>
      <c r="CU252" s="5"/>
      <c r="CV252" s="15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155"/>
      <c r="DI252" s="5"/>
      <c r="DJ252" s="5"/>
      <c r="DK252" s="155"/>
      <c r="DL252" s="5"/>
      <c r="DM252" s="5"/>
      <c r="DN252" s="15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155"/>
      <c r="DZ252" s="5"/>
      <c r="EA252" s="5"/>
      <c r="EB252" s="5"/>
      <c r="EC252" s="155"/>
      <c r="ED252" s="5"/>
      <c r="EE252" s="5"/>
      <c r="EF252" s="160"/>
      <c r="EG252" s="5"/>
      <c r="EH252" s="5"/>
      <c r="EI252" s="5"/>
      <c r="EJ252" s="5"/>
      <c r="EK252" s="5"/>
      <c r="EL252" s="150"/>
      <c r="EM252" s="5"/>
      <c r="EN252" s="5"/>
      <c r="EO252" s="5"/>
      <c r="EP252" s="5"/>
      <c r="EQ252" s="5"/>
      <c r="ER252" s="155"/>
      <c r="ES252" s="5"/>
      <c r="ET252" s="5"/>
      <c r="EU252" s="5"/>
      <c r="EV252" s="5"/>
      <c r="EW252" s="5"/>
      <c r="EX252" s="5"/>
      <c r="EY252" s="5"/>
      <c r="EZ252" s="5"/>
      <c r="FA252" s="155"/>
      <c r="FB252" s="5"/>
      <c r="FC252" s="5"/>
      <c r="FD252" s="155"/>
      <c r="FE252" s="5"/>
      <c r="FF252" s="5"/>
      <c r="FG252" s="155"/>
      <c r="FH252" s="5"/>
      <c r="FI252" s="5"/>
      <c r="FJ252" s="155"/>
      <c r="FK252" s="5"/>
      <c r="FL252" s="5"/>
      <c r="FM252" s="155"/>
      <c r="FN252" s="5"/>
      <c r="FO252" s="5"/>
      <c r="FP252" s="15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250">
        <f>+L252</f>
        <v>0</v>
      </c>
    </row>
    <row r="253" spans="1:183" ht="21" customHeight="1">
      <c r="A253" s="46">
        <v>232</v>
      </c>
      <c r="B253" s="94" t="s">
        <v>862</v>
      </c>
      <c r="C253" s="97" t="s">
        <v>863</v>
      </c>
      <c r="D253" s="50" t="s">
        <v>116</v>
      </c>
      <c r="E253" s="27">
        <v>1883.2</v>
      </c>
      <c r="F253" s="28"/>
      <c r="G253" s="28"/>
      <c r="H253" s="269">
        <f t="shared" si="63"/>
        <v>0</v>
      </c>
      <c r="I253" s="93">
        <f t="shared" si="64"/>
        <v>0</v>
      </c>
      <c r="J253" s="49">
        <f t="shared" si="65"/>
        <v>0</v>
      </c>
      <c r="K253" s="263">
        <f t="shared" si="69"/>
        <v>0</v>
      </c>
      <c r="L253" s="147">
        <f t="shared" si="66"/>
        <v>0</v>
      </c>
      <c r="M253" s="136">
        <f t="shared" si="67"/>
        <v>0</v>
      </c>
      <c r="N253" s="188">
        <f t="shared" si="70"/>
        <v>0</v>
      </c>
      <c r="O253" s="142">
        <f t="shared" si="68"/>
        <v>0</v>
      </c>
      <c r="P253" s="49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155"/>
      <c r="BS253" s="5"/>
      <c r="BT253" s="5"/>
      <c r="BU253" s="5"/>
      <c r="BV253" s="5"/>
      <c r="BW253" s="5"/>
      <c r="BX253" s="155"/>
      <c r="BY253" s="5"/>
      <c r="BZ253" s="5"/>
      <c r="CA253" s="155"/>
      <c r="CB253" s="5"/>
      <c r="CC253" s="5"/>
      <c r="CD253" s="15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155"/>
      <c r="CQ253" s="5"/>
      <c r="CR253" s="5"/>
      <c r="CS253" s="5"/>
      <c r="CT253" s="5"/>
      <c r="CU253" s="5"/>
      <c r="CV253" s="15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155"/>
      <c r="DI253" s="5"/>
      <c r="DJ253" s="5"/>
      <c r="DK253" s="155"/>
      <c r="DL253" s="5"/>
      <c r="DM253" s="5"/>
      <c r="DN253" s="15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155"/>
      <c r="DZ253" s="5"/>
      <c r="EA253" s="5"/>
      <c r="EB253" s="5"/>
      <c r="EC253" s="155"/>
      <c r="ED253" s="5"/>
      <c r="EE253" s="5"/>
      <c r="EF253" s="160"/>
      <c r="EG253" s="5"/>
      <c r="EH253" s="5"/>
      <c r="EI253" s="5"/>
      <c r="EJ253" s="5"/>
      <c r="EK253" s="5"/>
      <c r="EL253" s="150"/>
      <c r="EM253" s="5"/>
      <c r="EN253" s="5"/>
      <c r="EO253" s="5"/>
      <c r="EP253" s="5"/>
      <c r="EQ253" s="5"/>
      <c r="ER253" s="155"/>
      <c r="ES253" s="5"/>
      <c r="ET253" s="5"/>
      <c r="EU253" s="5"/>
      <c r="EV253" s="5"/>
      <c r="EW253" s="5"/>
      <c r="EX253" s="5"/>
      <c r="EY253" s="5"/>
      <c r="EZ253" s="5"/>
      <c r="FA253" s="155"/>
      <c r="FB253" s="5"/>
      <c r="FC253" s="5"/>
      <c r="FD253" s="155"/>
      <c r="FE253" s="5"/>
      <c r="FF253" s="5"/>
      <c r="FG253" s="155"/>
      <c r="FH253" s="5"/>
      <c r="FI253" s="5"/>
      <c r="FJ253" s="155"/>
      <c r="FK253" s="5"/>
      <c r="FL253" s="5"/>
      <c r="FM253" s="155"/>
      <c r="FN253" s="5"/>
      <c r="FO253" s="5"/>
      <c r="FP253" s="15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250">
        <f>+L253</f>
        <v>0</v>
      </c>
    </row>
    <row r="254" spans="1:183" ht="21" customHeight="1">
      <c r="A254" s="46">
        <v>233</v>
      </c>
      <c r="B254" s="210" t="s">
        <v>1535</v>
      </c>
      <c r="C254" s="95" t="s">
        <v>2043</v>
      </c>
      <c r="D254" s="50" t="s">
        <v>116</v>
      </c>
      <c r="E254" s="27">
        <v>4326</v>
      </c>
      <c r="F254" s="28"/>
      <c r="G254" s="28"/>
      <c r="H254" s="269">
        <f t="shared" si="63"/>
        <v>0</v>
      </c>
      <c r="I254" s="93">
        <f t="shared" si="64"/>
        <v>0</v>
      </c>
      <c r="J254" s="49">
        <f t="shared" si="65"/>
        <v>0</v>
      </c>
      <c r="K254" s="263">
        <f t="shared" si="69"/>
        <v>0</v>
      </c>
      <c r="L254" s="147">
        <f t="shared" si="66"/>
        <v>300</v>
      </c>
      <c r="M254" s="136">
        <f t="shared" si="67"/>
        <v>390</v>
      </c>
      <c r="N254" s="188">
        <f t="shared" si="70"/>
        <v>300</v>
      </c>
      <c r="O254" s="142">
        <f t="shared" si="68"/>
        <v>1297800</v>
      </c>
      <c r="P254" s="49"/>
      <c r="Q254" s="5">
        <v>100</v>
      </c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155"/>
      <c r="BS254" s="5"/>
      <c r="BT254" s="5"/>
      <c r="BU254" s="5"/>
      <c r="BV254" s="5"/>
      <c r="BW254" s="5"/>
      <c r="BX254" s="155"/>
      <c r="BY254" s="5"/>
      <c r="BZ254" s="5"/>
      <c r="CA254" s="155"/>
      <c r="CB254" s="5"/>
      <c r="CC254" s="5"/>
      <c r="CD254" s="15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155"/>
      <c r="CQ254" s="5"/>
      <c r="CR254" s="5"/>
      <c r="CS254" s="5"/>
      <c r="CT254" s="5"/>
      <c r="CU254" s="5"/>
      <c r="CV254" s="15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155"/>
      <c r="DI254" s="5"/>
      <c r="DJ254" s="5"/>
      <c r="DK254" s="155"/>
      <c r="DL254" s="5"/>
      <c r="DM254" s="5"/>
      <c r="DN254" s="155"/>
      <c r="DO254" s="5"/>
      <c r="DP254" s="5"/>
      <c r="DQ254" s="5"/>
      <c r="DR254" s="5"/>
      <c r="DS254" s="5"/>
      <c r="DT254" s="5"/>
      <c r="DU254" s="5">
        <v>200</v>
      </c>
      <c r="DV254" s="5"/>
      <c r="DW254" s="5"/>
      <c r="DX254" s="5"/>
      <c r="DY254" s="155"/>
      <c r="DZ254" s="5"/>
      <c r="EA254" s="5"/>
      <c r="EB254" s="5"/>
      <c r="EC254" s="155"/>
      <c r="ED254" s="5"/>
      <c r="EE254" s="5"/>
      <c r="EF254" s="160"/>
      <c r="EG254" s="5"/>
      <c r="EH254" s="5"/>
      <c r="EI254" s="5"/>
      <c r="EJ254" s="5"/>
      <c r="EK254" s="5"/>
      <c r="EL254" s="150"/>
      <c r="EM254" s="5"/>
      <c r="EN254" s="5"/>
      <c r="EO254" s="5"/>
      <c r="EP254" s="5"/>
      <c r="EQ254" s="5"/>
      <c r="ER254" s="155"/>
      <c r="ES254" s="5"/>
      <c r="ET254" s="5"/>
      <c r="EU254" s="5"/>
      <c r="EV254" s="5"/>
      <c r="EW254" s="5"/>
      <c r="EX254" s="5"/>
      <c r="EY254" s="5"/>
      <c r="EZ254" s="5"/>
      <c r="FA254" s="155"/>
      <c r="FB254" s="5"/>
      <c r="FC254" s="5"/>
      <c r="FD254" s="155"/>
      <c r="FE254" s="5"/>
      <c r="FF254" s="5"/>
      <c r="FG254" s="155"/>
      <c r="FH254" s="5"/>
      <c r="FI254" s="5"/>
      <c r="FJ254" s="155"/>
      <c r="FK254" s="5"/>
      <c r="FL254" s="5"/>
      <c r="FM254" s="155"/>
      <c r="FN254" s="5"/>
      <c r="FO254" s="5"/>
      <c r="FP254" s="15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250">
        <f>+L254</f>
        <v>300</v>
      </c>
    </row>
    <row r="255" spans="1:183" ht="21" customHeight="1">
      <c r="A255" s="46">
        <v>234</v>
      </c>
      <c r="B255" s="94" t="s">
        <v>864</v>
      </c>
      <c r="C255" s="108" t="s">
        <v>865</v>
      </c>
      <c r="D255" s="50" t="s">
        <v>551</v>
      </c>
      <c r="E255" s="27">
        <v>17.976</v>
      </c>
      <c r="F255" s="28"/>
      <c r="G255" s="28"/>
      <c r="H255" s="269">
        <f t="shared" si="63"/>
        <v>0</v>
      </c>
      <c r="I255" s="93">
        <f t="shared" si="64"/>
        <v>0</v>
      </c>
      <c r="J255" s="49">
        <f t="shared" si="65"/>
        <v>0</v>
      </c>
      <c r="K255" s="263">
        <f t="shared" si="69"/>
        <v>0</v>
      </c>
      <c r="L255" s="147">
        <f t="shared" si="66"/>
        <v>0</v>
      </c>
      <c r="M255" s="136">
        <f t="shared" si="67"/>
        <v>0</v>
      </c>
      <c r="N255" s="188">
        <f aca="true" t="shared" si="71" ref="N255:N261">L255-K255-H255</f>
        <v>0</v>
      </c>
      <c r="O255" s="142">
        <f t="shared" si="68"/>
        <v>0</v>
      </c>
      <c r="P255" s="49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155"/>
      <c r="BS255" s="5"/>
      <c r="BT255" s="5"/>
      <c r="BU255" s="5"/>
      <c r="BV255" s="5"/>
      <c r="BW255" s="5"/>
      <c r="BX255" s="155"/>
      <c r="BY255" s="5"/>
      <c r="BZ255" s="5"/>
      <c r="CA255" s="155"/>
      <c r="CB255" s="5"/>
      <c r="CC255" s="5"/>
      <c r="CD255" s="15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155"/>
      <c r="CQ255" s="5"/>
      <c r="CR255" s="5"/>
      <c r="CS255" s="5"/>
      <c r="CT255" s="5"/>
      <c r="CU255" s="5"/>
      <c r="CV255" s="15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155"/>
      <c r="DI255" s="5"/>
      <c r="DJ255" s="5"/>
      <c r="DK255" s="155"/>
      <c r="DL255" s="5"/>
      <c r="DM255" s="5"/>
      <c r="DN255" s="15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155"/>
      <c r="DZ255" s="5"/>
      <c r="EA255" s="5"/>
      <c r="EB255" s="5"/>
      <c r="EC255" s="155"/>
      <c r="ED255" s="5"/>
      <c r="EE255" s="5"/>
      <c r="EF255" s="160"/>
      <c r="EG255" s="5"/>
      <c r="EH255" s="5"/>
      <c r="EI255" s="5"/>
      <c r="EJ255" s="5"/>
      <c r="EK255" s="5"/>
      <c r="EL255" s="150"/>
      <c r="EM255" s="5"/>
      <c r="EN255" s="5"/>
      <c r="EO255" s="5"/>
      <c r="EP255" s="5"/>
      <c r="EQ255" s="5"/>
      <c r="ER255" s="155"/>
      <c r="ES255" s="5"/>
      <c r="ET255" s="5"/>
      <c r="EU255" s="5"/>
      <c r="EV255" s="5"/>
      <c r="EW255" s="5"/>
      <c r="EX255" s="5"/>
      <c r="EY255" s="5"/>
      <c r="EZ255" s="5"/>
      <c r="FA255" s="155"/>
      <c r="FB255" s="5"/>
      <c r="FC255" s="5"/>
      <c r="FD255" s="155"/>
      <c r="FE255" s="5"/>
      <c r="FF255" s="5"/>
      <c r="FG255" s="155"/>
      <c r="FH255" s="5"/>
      <c r="FI255" s="5"/>
      <c r="FJ255" s="155"/>
      <c r="FK255" s="5"/>
      <c r="FL255" s="5"/>
      <c r="FM255" s="155"/>
      <c r="FN255" s="5"/>
      <c r="FO255" s="5"/>
      <c r="FP255" s="15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249"/>
    </row>
    <row r="256" spans="1:183" ht="21" customHeight="1">
      <c r="A256" s="46">
        <v>235</v>
      </c>
      <c r="B256" s="47" t="s">
        <v>866</v>
      </c>
      <c r="C256" s="48" t="s">
        <v>867</v>
      </c>
      <c r="D256" s="47" t="s">
        <v>110</v>
      </c>
      <c r="E256" s="27">
        <v>70.15</v>
      </c>
      <c r="F256" s="28"/>
      <c r="G256" s="28"/>
      <c r="H256" s="269">
        <f t="shared" si="63"/>
        <v>0</v>
      </c>
      <c r="I256" s="93">
        <f t="shared" si="64"/>
        <v>0</v>
      </c>
      <c r="J256" s="49">
        <f t="shared" si="65"/>
        <v>0</v>
      </c>
      <c r="K256" s="263">
        <f t="shared" si="69"/>
        <v>0</v>
      </c>
      <c r="L256" s="147">
        <f t="shared" si="66"/>
        <v>0</v>
      </c>
      <c r="M256" s="136">
        <f t="shared" si="67"/>
        <v>0</v>
      </c>
      <c r="N256" s="188">
        <f t="shared" si="71"/>
        <v>0</v>
      </c>
      <c r="O256" s="142">
        <f t="shared" si="68"/>
        <v>0</v>
      </c>
      <c r="P256" s="49"/>
      <c r="Q256" s="69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156"/>
      <c r="BS256" s="7"/>
      <c r="BT256" s="7"/>
      <c r="BU256" s="7"/>
      <c r="BV256" s="7"/>
      <c r="BW256" s="7"/>
      <c r="BX256" s="156"/>
      <c r="BY256" s="7"/>
      <c r="BZ256" s="7"/>
      <c r="CA256" s="156"/>
      <c r="CB256" s="7"/>
      <c r="CC256" s="7"/>
      <c r="CD256" s="156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156"/>
      <c r="CQ256" s="7"/>
      <c r="CR256" s="7"/>
      <c r="CS256" s="7"/>
      <c r="CT256" s="7"/>
      <c r="CU256" s="7"/>
      <c r="CV256" s="156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156"/>
      <c r="DI256" s="7"/>
      <c r="DJ256" s="7"/>
      <c r="DK256" s="156"/>
      <c r="DL256" s="7"/>
      <c r="DM256" s="7"/>
      <c r="DN256" s="156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156"/>
      <c r="DZ256" s="7"/>
      <c r="EA256" s="7"/>
      <c r="EB256" s="7"/>
      <c r="EC256" s="156"/>
      <c r="ED256" s="7"/>
      <c r="EE256" s="7"/>
      <c r="EF256" s="161"/>
      <c r="EG256" s="7"/>
      <c r="EH256" s="7"/>
      <c r="EI256" s="7"/>
      <c r="EJ256" s="7"/>
      <c r="EK256" s="7"/>
      <c r="EL256" s="151"/>
      <c r="EM256" s="7"/>
      <c r="EN256" s="7"/>
      <c r="EO256" s="7"/>
      <c r="EP256" s="7"/>
      <c r="EQ256" s="7"/>
      <c r="ER256" s="156"/>
      <c r="ES256" s="7"/>
      <c r="ET256" s="7"/>
      <c r="EU256" s="72"/>
      <c r="EV256" s="72"/>
      <c r="EW256" s="7"/>
      <c r="EX256" s="7"/>
      <c r="EY256" s="7"/>
      <c r="EZ256" s="7"/>
      <c r="FA256" s="156"/>
      <c r="FB256" s="7"/>
      <c r="FC256" s="7"/>
      <c r="FD256" s="156"/>
      <c r="FE256" s="7"/>
      <c r="FF256" s="7"/>
      <c r="FG256" s="156"/>
      <c r="FH256" s="7"/>
      <c r="FI256" s="7"/>
      <c r="FJ256" s="156"/>
      <c r="FK256" s="7"/>
      <c r="FL256" s="7"/>
      <c r="FM256" s="156"/>
      <c r="FN256" s="7"/>
      <c r="FO256" s="7"/>
      <c r="FP256" s="156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249"/>
    </row>
    <row r="257" spans="1:183" s="3" customFormat="1" ht="21" customHeight="1">
      <c r="A257" s="46">
        <v>236</v>
      </c>
      <c r="B257" s="210" t="s">
        <v>868</v>
      </c>
      <c r="C257" s="95" t="s">
        <v>869</v>
      </c>
      <c r="D257" s="50" t="s">
        <v>110</v>
      </c>
      <c r="E257" s="27">
        <v>75.97</v>
      </c>
      <c r="F257" s="28">
        <v>54</v>
      </c>
      <c r="G257" s="28"/>
      <c r="H257" s="269">
        <f t="shared" si="63"/>
        <v>54</v>
      </c>
      <c r="I257" s="93">
        <f t="shared" si="64"/>
        <v>0</v>
      </c>
      <c r="J257" s="49">
        <f t="shared" si="65"/>
        <v>11</v>
      </c>
      <c r="K257" s="263">
        <f t="shared" si="69"/>
        <v>11</v>
      </c>
      <c r="L257" s="147">
        <f t="shared" si="66"/>
        <v>50</v>
      </c>
      <c r="M257" s="136">
        <f t="shared" si="67"/>
        <v>65</v>
      </c>
      <c r="N257" s="188"/>
      <c r="O257" s="142">
        <f t="shared" si="68"/>
        <v>0</v>
      </c>
      <c r="P257" s="49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>
        <v>5</v>
      </c>
      <c r="BP257" s="5"/>
      <c r="BQ257" s="5"/>
      <c r="BR257" s="155"/>
      <c r="BS257" s="5"/>
      <c r="BT257" s="5"/>
      <c r="BU257" s="5"/>
      <c r="BV257" s="5"/>
      <c r="BW257" s="5"/>
      <c r="BX257" s="155"/>
      <c r="BY257" s="5"/>
      <c r="BZ257" s="5"/>
      <c r="CA257" s="155"/>
      <c r="CB257" s="5"/>
      <c r="CC257" s="5"/>
      <c r="CD257" s="15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155">
        <v>1</v>
      </c>
      <c r="CQ257" s="5">
        <v>1</v>
      </c>
      <c r="CR257" s="5"/>
      <c r="CS257" s="5"/>
      <c r="CT257" s="5"/>
      <c r="CU257" s="5"/>
      <c r="CV257" s="15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155"/>
      <c r="DI257" s="5"/>
      <c r="DJ257" s="5"/>
      <c r="DK257" s="155">
        <v>5</v>
      </c>
      <c r="DL257" s="5">
        <v>30</v>
      </c>
      <c r="DM257" s="5"/>
      <c r="DN257" s="15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155"/>
      <c r="DZ257" s="5"/>
      <c r="EA257" s="5"/>
      <c r="EB257" s="5"/>
      <c r="EC257" s="155"/>
      <c r="ED257" s="5"/>
      <c r="EE257" s="5"/>
      <c r="EF257" s="160"/>
      <c r="EG257" s="5"/>
      <c r="EH257" s="5"/>
      <c r="EI257" s="5"/>
      <c r="EJ257" s="5"/>
      <c r="EK257" s="5"/>
      <c r="EL257" s="150"/>
      <c r="EM257" s="5"/>
      <c r="EN257" s="5"/>
      <c r="EO257" s="5"/>
      <c r="EP257" s="5"/>
      <c r="EQ257" s="5"/>
      <c r="ER257" s="155"/>
      <c r="ES257" s="5"/>
      <c r="ET257" s="5"/>
      <c r="EU257" s="5"/>
      <c r="EV257" s="5">
        <v>6</v>
      </c>
      <c r="EW257" s="5"/>
      <c r="EX257" s="5"/>
      <c r="EY257" s="5"/>
      <c r="EZ257" s="5"/>
      <c r="FA257" s="155"/>
      <c r="FB257" s="5"/>
      <c r="FC257" s="5"/>
      <c r="FD257" s="155"/>
      <c r="FE257" s="5">
        <v>3</v>
      </c>
      <c r="FF257" s="5"/>
      <c r="FG257" s="155"/>
      <c r="FH257" s="5"/>
      <c r="FI257" s="5"/>
      <c r="FJ257" s="155"/>
      <c r="FK257" s="5"/>
      <c r="FL257" s="5"/>
      <c r="FM257" s="155"/>
      <c r="FN257" s="5"/>
      <c r="FO257" s="5"/>
      <c r="FP257" s="155"/>
      <c r="FQ257" s="5"/>
      <c r="FR257" s="5"/>
      <c r="FS257" s="5"/>
      <c r="FT257" s="5">
        <v>10</v>
      </c>
      <c r="FU257" s="5"/>
      <c r="FV257" s="5"/>
      <c r="FW257" s="5"/>
      <c r="FX257" s="5"/>
      <c r="FY257" s="5"/>
      <c r="FZ257" s="5"/>
      <c r="GA257" s="249"/>
    </row>
    <row r="258" spans="1:183" ht="21" customHeight="1">
      <c r="A258" s="46">
        <v>237</v>
      </c>
      <c r="B258" s="210" t="s">
        <v>870</v>
      </c>
      <c r="C258" s="95" t="s">
        <v>871</v>
      </c>
      <c r="D258" s="50" t="s">
        <v>110</v>
      </c>
      <c r="E258" s="27">
        <v>97.37</v>
      </c>
      <c r="F258" s="28"/>
      <c r="G258" s="28"/>
      <c r="H258" s="269">
        <f t="shared" si="63"/>
        <v>0</v>
      </c>
      <c r="I258" s="93">
        <f t="shared" si="64"/>
        <v>0</v>
      </c>
      <c r="J258" s="49">
        <f t="shared" si="65"/>
        <v>5</v>
      </c>
      <c r="K258" s="263">
        <f t="shared" si="69"/>
        <v>5</v>
      </c>
      <c r="L258" s="147">
        <f t="shared" si="66"/>
        <v>26</v>
      </c>
      <c r="M258" s="136">
        <f t="shared" si="67"/>
        <v>33.800000000000004</v>
      </c>
      <c r="N258" s="188">
        <f t="shared" si="71"/>
        <v>21</v>
      </c>
      <c r="O258" s="142">
        <f t="shared" si="68"/>
        <v>2044.77</v>
      </c>
      <c r="P258" s="49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>
        <v>3</v>
      </c>
      <c r="BK258" s="5"/>
      <c r="BL258" s="5"/>
      <c r="BM258" s="5"/>
      <c r="BN258" s="5"/>
      <c r="BO258" s="5"/>
      <c r="BP258" s="5"/>
      <c r="BQ258" s="5"/>
      <c r="BR258" s="155"/>
      <c r="BS258" s="5"/>
      <c r="BT258" s="5"/>
      <c r="BU258" s="5"/>
      <c r="BV258" s="5"/>
      <c r="BW258" s="5"/>
      <c r="BX258" s="155"/>
      <c r="BY258" s="5"/>
      <c r="BZ258" s="5"/>
      <c r="CA258" s="155"/>
      <c r="CB258" s="5"/>
      <c r="CC258" s="5"/>
      <c r="CD258" s="15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155"/>
      <c r="CQ258" s="5"/>
      <c r="CR258" s="5"/>
      <c r="CS258" s="5"/>
      <c r="CT258" s="5"/>
      <c r="CU258" s="5"/>
      <c r="CV258" s="15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155"/>
      <c r="DI258" s="5"/>
      <c r="DJ258" s="5"/>
      <c r="DK258" s="155">
        <v>5</v>
      </c>
      <c r="DL258" s="5">
        <v>20</v>
      </c>
      <c r="DM258" s="5"/>
      <c r="DN258" s="15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155"/>
      <c r="DZ258" s="5"/>
      <c r="EA258" s="5"/>
      <c r="EB258" s="5"/>
      <c r="EC258" s="155"/>
      <c r="ED258" s="5"/>
      <c r="EE258" s="5"/>
      <c r="EF258" s="160"/>
      <c r="EG258" s="5"/>
      <c r="EH258" s="5"/>
      <c r="EI258" s="5"/>
      <c r="EJ258" s="5"/>
      <c r="EK258" s="5"/>
      <c r="EL258" s="150"/>
      <c r="EM258" s="5"/>
      <c r="EN258" s="5"/>
      <c r="EO258" s="5"/>
      <c r="EP258" s="5"/>
      <c r="EQ258" s="5"/>
      <c r="ER258" s="155"/>
      <c r="ES258" s="5"/>
      <c r="ET258" s="5"/>
      <c r="EU258" s="5"/>
      <c r="EV258" s="5">
        <v>3</v>
      </c>
      <c r="EW258" s="5"/>
      <c r="EX258" s="5"/>
      <c r="EY258" s="5"/>
      <c r="EZ258" s="5"/>
      <c r="FA258" s="155"/>
      <c r="FB258" s="5"/>
      <c r="FC258" s="5"/>
      <c r="FD258" s="155"/>
      <c r="FE258" s="5"/>
      <c r="FF258" s="5"/>
      <c r="FG258" s="155"/>
      <c r="FH258" s="5"/>
      <c r="FI258" s="5"/>
      <c r="FJ258" s="155"/>
      <c r="FK258" s="5"/>
      <c r="FL258" s="5"/>
      <c r="FM258" s="155"/>
      <c r="FN258" s="5"/>
      <c r="FO258" s="5"/>
      <c r="FP258" s="15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249"/>
    </row>
    <row r="259" spans="1:183" ht="21" customHeight="1">
      <c r="A259" s="46">
        <v>238</v>
      </c>
      <c r="B259" s="210" t="s">
        <v>872</v>
      </c>
      <c r="C259" s="95" t="s">
        <v>873</v>
      </c>
      <c r="D259" s="50" t="s">
        <v>110</v>
      </c>
      <c r="E259" s="27">
        <v>97.37</v>
      </c>
      <c r="F259" s="28"/>
      <c r="G259" s="28"/>
      <c r="H259" s="269">
        <f t="shared" si="63"/>
        <v>0</v>
      </c>
      <c r="I259" s="93">
        <f t="shared" si="64"/>
        <v>0</v>
      </c>
      <c r="J259" s="49">
        <f t="shared" si="65"/>
        <v>5</v>
      </c>
      <c r="K259" s="263">
        <f t="shared" si="69"/>
        <v>5</v>
      </c>
      <c r="L259" s="147">
        <f t="shared" si="66"/>
        <v>10</v>
      </c>
      <c r="M259" s="136">
        <f t="shared" si="67"/>
        <v>13</v>
      </c>
      <c r="N259" s="188">
        <f t="shared" si="71"/>
        <v>5</v>
      </c>
      <c r="O259" s="142">
        <f t="shared" si="68"/>
        <v>486.85</v>
      </c>
      <c r="P259" s="49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155"/>
      <c r="BS259" s="5"/>
      <c r="BT259" s="5"/>
      <c r="BU259" s="5"/>
      <c r="BV259" s="5"/>
      <c r="BW259" s="5"/>
      <c r="BX259" s="155"/>
      <c r="BY259" s="5"/>
      <c r="BZ259" s="5"/>
      <c r="CA259" s="155"/>
      <c r="CB259" s="5"/>
      <c r="CC259" s="5"/>
      <c r="CD259" s="15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155"/>
      <c r="CQ259" s="5"/>
      <c r="CR259" s="5"/>
      <c r="CS259" s="5"/>
      <c r="CT259" s="5"/>
      <c r="CU259" s="5"/>
      <c r="CV259" s="15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155"/>
      <c r="DI259" s="5"/>
      <c r="DJ259" s="5"/>
      <c r="DK259" s="155">
        <v>5</v>
      </c>
      <c r="DL259" s="5">
        <v>10</v>
      </c>
      <c r="DM259" s="5"/>
      <c r="DN259" s="15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155"/>
      <c r="DZ259" s="5"/>
      <c r="EA259" s="5"/>
      <c r="EB259" s="5"/>
      <c r="EC259" s="155"/>
      <c r="ED259" s="5"/>
      <c r="EE259" s="5"/>
      <c r="EF259" s="160"/>
      <c r="EG259" s="5"/>
      <c r="EH259" s="5"/>
      <c r="EI259" s="5"/>
      <c r="EJ259" s="5"/>
      <c r="EK259" s="5"/>
      <c r="EL259" s="150"/>
      <c r="EM259" s="5"/>
      <c r="EN259" s="5"/>
      <c r="EO259" s="5"/>
      <c r="EP259" s="5"/>
      <c r="EQ259" s="5"/>
      <c r="ER259" s="155"/>
      <c r="ES259" s="5"/>
      <c r="ET259" s="5"/>
      <c r="EU259" s="5"/>
      <c r="EV259" s="5"/>
      <c r="EW259" s="5"/>
      <c r="EX259" s="5"/>
      <c r="EY259" s="5"/>
      <c r="EZ259" s="5"/>
      <c r="FA259" s="155"/>
      <c r="FB259" s="5"/>
      <c r="FC259" s="5"/>
      <c r="FD259" s="155"/>
      <c r="FE259" s="5"/>
      <c r="FF259" s="5"/>
      <c r="FG259" s="155"/>
      <c r="FH259" s="5"/>
      <c r="FI259" s="5"/>
      <c r="FJ259" s="155"/>
      <c r="FK259" s="5"/>
      <c r="FL259" s="5"/>
      <c r="FM259" s="155"/>
      <c r="FN259" s="5"/>
      <c r="FO259" s="5"/>
      <c r="FP259" s="15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249"/>
    </row>
    <row r="260" spans="1:183" ht="21" customHeight="1">
      <c r="A260" s="46">
        <v>239</v>
      </c>
      <c r="B260" s="210" t="s">
        <v>874</v>
      </c>
      <c r="C260" s="95" t="s">
        <v>875</v>
      </c>
      <c r="D260" s="50" t="s">
        <v>110</v>
      </c>
      <c r="E260" s="27">
        <v>74.9</v>
      </c>
      <c r="F260" s="28"/>
      <c r="G260" s="28"/>
      <c r="H260" s="269">
        <f t="shared" si="63"/>
        <v>0</v>
      </c>
      <c r="I260" s="93">
        <f t="shared" si="64"/>
        <v>0</v>
      </c>
      <c r="J260" s="49">
        <f t="shared" si="65"/>
        <v>0</v>
      </c>
      <c r="K260" s="263">
        <f t="shared" si="69"/>
        <v>0</v>
      </c>
      <c r="L260" s="147">
        <f t="shared" si="66"/>
        <v>51</v>
      </c>
      <c r="M260" s="136">
        <f t="shared" si="67"/>
        <v>66.3</v>
      </c>
      <c r="N260" s="188">
        <f t="shared" si="71"/>
        <v>51</v>
      </c>
      <c r="O260" s="142">
        <f t="shared" si="68"/>
        <v>3819.9</v>
      </c>
      <c r="P260" s="49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>
        <v>1</v>
      </c>
      <c r="BK260" s="5"/>
      <c r="BL260" s="39"/>
      <c r="BM260" s="5">
        <v>30</v>
      </c>
      <c r="BN260" s="5"/>
      <c r="BO260" s="5"/>
      <c r="BP260" s="5"/>
      <c r="BQ260" s="5"/>
      <c r="BR260" s="155"/>
      <c r="BS260" s="5"/>
      <c r="BT260" s="5"/>
      <c r="BU260" s="5"/>
      <c r="BV260" s="5"/>
      <c r="BW260" s="5"/>
      <c r="BX260" s="155"/>
      <c r="BY260" s="5"/>
      <c r="BZ260" s="5"/>
      <c r="CA260" s="155"/>
      <c r="CB260" s="5"/>
      <c r="CC260" s="5"/>
      <c r="CD260" s="15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155"/>
      <c r="CQ260" s="5"/>
      <c r="CR260" s="5"/>
      <c r="CS260" s="5"/>
      <c r="CT260" s="5"/>
      <c r="CU260" s="5"/>
      <c r="CV260" s="15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155"/>
      <c r="DI260" s="5"/>
      <c r="DJ260" s="5"/>
      <c r="DK260" s="155"/>
      <c r="DL260" s="5"/>
      <c r="DM260" s="5"/>
      <c r="DN260" s="15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155"/>
      <c r="DZ260" s="5"/>
      <c r="EA260" s="5"/>
      <c r="EB260" s="5"/>
      <c r="EC260" s="155"/>
      <c r="ED260" s="5"/>
      <c r="EE260" s="5"/>
      <c r="EF260" s="160"/>
      <c r="EG260" s="5"/>
      <c r="EH260" s="5"/>
      <c r="EI260" s="5"/>
      <c r="EJ260" s="5"/>
      <c r="EK260" s="5"/>
      <c r="EL260" s="150"/>
      <c r="EM260" s="5"/>
      <c r="EN260" s="5"/>
      <c r="EO260" s="5"/>
      <c r="EP260" s="5"/>
      <c r="EQ260" s="5"/>
      <c r="ER260" s="155"/>
      <c r="ES260" s="5"/>
      <c r="ET260" s="5"/>
      <c r="EU260" s="5"/>
      <c r="EV260" s="5">
        <v>20</v>
      </c>
      <c r="EW260" s="5"/>
      <c r="EX260" s="5"/>
      <c r="EY260" s="5"/>
      <c r="EZ260" s="5"/>
      <c r="FA260" s="155"/>
      <c r="FB260" s="5"/>
      <c r="FC260" s="5"/>
      <c r="FD260" s="155"/>
      <c r="FE260" s="5"/>
      <c r="FF260" s="5"/>
      <c r="FG260" s="155"/>
      <c r="FH260" s="5"/>
      <c r="FI260" s="5"/>
      <c r="FJ260" s="155"/>
      <c r="FK260" s="5"/>
      <c r="FL260" s="5"/>
      <c r="FM260" s="155"/>
      <c r="FN260" s="5"/>
      <c r="FO260" s="5"/>
      <c r="FP260" s="15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249"/>
    </row>
    <row r="261" spans="1:183" ht="21" customHeight="1">
      <c r="A261" s="46">
        <v>240</v>
      </c>
      <c r="B261" s="210" t="s">
        <v>876</v>
      </c>
      <c r="C261" s="95" t="s">
        <v>877</v>
      </c>
      <c r="D261" s="50" t="s">
        <v>110</v>
      </c>
      <c r="E261" s="27">
        <v>85</v>
      </c>
      <c r="F261" s="28"/>
      <c r="G261" s="28"/>
      <c r="H261" s="269">
        <f t="shared" si="63"/>
        <v>0</v>
      </c>
      <c r="I261" s="93">
        <f t="shared" si="64"/>
        <v>0</v>
      </c>
      <c r="J261" s="49">
        <f t="shared" si="65"/>
        <v>0</v>
      </c>
      <c r="K261" s="263">
        <f t="shared" si="69"/>
        <v>0</v>
      </c>
      <c r="L261" s="147">
        <f t="shared" si="66"/>
        <v>13</v>
      </c>
      <c r="M261" s="136">
        <f t="shared" si="67"/>
        <v>16.900000000000002</v>
      </c>
      <c r="N261" s="188">
        <f t="shared" si="71"/>
        <v>13</v>
      </c>
      <c r="O261" s="142">
        <f t="shared" si="68"/>
        <v>1105</v>
      </c>
      <c r="P261" s="49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155"/>
      <c r="BS261" s="5"/>
      <c r="BT261" s="5"/>
      <c r="BU261" s="5"/>
      <c r="BV261" s="5"/>
      <c r="BW261" s="5"/>
      <c r="BX261" s="155"/>
      <c r="BY261" s="5"/>
      <c r="BZ261" s="5"/>
      <c r="CA261" s="155"/>
      <c r="CB261" s="5"/>
      <c r="CC261" s="5"/>
      <c r="CD261" s="15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155"/>
      <c r="CQ261" s="5"/>
      <c r="CR261" s="5"/>
      <c r="CS261" s="5"/>
      <c r="CT261" s="5"/>
      <c r="CU261" s="5"/>
      <c r="CV261" s="15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155"/>
      <c r="DI261" s="5"/>
      <c r="DJ261" s="5"/>
      <c r="DK261" s="155"/>
      <c r="DL261" s="5"/>
      <c r="DM261" s="5"/>
      <c r="DN261" s="15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155"/>
      <c r="DZ261" s="5"/>
      <c r="EA261" s="5"/>
      <c r="EB261" s="5"/>
      <c r="EC261" s="155"/>
      <c r="ED261" s="5"/>
      <c r="EE261" s="5"/>
      <c r="EF261" s="160"/>
      <c r="EG261" s="5"/>
      <c r="EH261" s="5"/>
      <c r="EI261" s="5"/>
      <c r="EJ261" s="5"/>
      <c r="EK261" s="5"/>
      <c r="EL261" s="150"/>
      <c r="EM261" s="5"/>
      <c r="EN261" s="5"/>
      <c r="EO261" s="5"/>
      <c r="EP261" s="5"/>
      <c r="EQ261" s="5"/>
      <c r="ER261" s="155"/>
      <c r="ES261" s="5"/>
      <c r="ET261" s="5"/>
      <c r="EU261" s="5"/>
      <c r="EV261" s="5">
        <v>3</v>
      </c>
      <c r="EW261" s="5"/>
      <c r="EX261" s="5"/>
      <c r="EY261" s="5"/>
      <c r="EZ261" s="5"/>
      <c r="FA261" s="155"/>
      <c r="FB261" s="5"/>
      <c r="FC261" s="5"/>
      <c r="FD261" s="155"/>
      <c r="FE261" s="5"/>
      <c r="FF261" s="5"/>
      <c r="FG261" s="155"/>
      <c r="FH261" s="5"/>
      <c r="FI261" s="5"/>
      <c r="FJ261" s="155"/>
      <c r="FK261" s="5"/>
      <c r="FL261" s="5"/>
      <c r="FM261" s="155"/>
      <c r="FN261" s="5"/>
      <c r="FO261" s="5"/>
      <c r="FP261" s="155"/>
      <c r="FQ261" s="5"/>
      <c r="FR261" s="5"/>
      <c r="FS261" s="5"/>
      <c r="FT261" s="5">
        <v>10</v>
      </c>
      <c r="FU261" s="5"/>
      <c r="FV261" s="5"/>
      <c r="FW261" s="5"/>
      <c r="FX261" s="5"/>
      <c r="FY261" s="5"/>
      <c r="FZ261" s="5"/>
      <c r="GA261" s="249"/>
    </row>
    <row r="262" spans="1:183" s="3" customFormat="1" ht="21" customHeight="1">
      <c r="A262" s="46">
        <v>241</v>
      </c>
      <c r="B262" s="210" t="s">
        <v>878</v>
      </c>
      <c r="C262" s="95" t="s">
        <v>879</v>
      </c>
      <c r="D262" s="50" t="s">
        <v>110</v>
      </c>
      <c r="E262" s="27">
        <v>71.69</v>
      </c>
      <c r="F262" s="28">
        <v>50</v>
      </c>
      <c r="G262" s="28"/>
      <c r="H262" s="269">
        <f t="shared" si="63"/>
        <v>50</v>
      </c>
      <c r="I262" s="93">
        <f t="shared" si="64"/>
        <v>0</v>
      </c>
      <c r="J262" s="49">
        <f t="shared" si="65"/>
        <v>5</v>
      </c>
      <c r="K262" s="263">
        <f t="shared" si="69"/>
        <v>5</v>
      </c>
      <c r="L262" s="147">
        <f t="shared" si="66"/>
        <v>40</v>
      </c>
      <c r="M262" s="136">
        <f t="shared" si="67"/>
        <v>52</v>
      </c>
      <c r="N262" s="188"/>
      <c r="O262" s="142">
        <f t="shared" si="68"/>
        <v>0</v>
      </c>
      <c r="P262" s="49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155"/>
      <c r="BS262" s="5"/>
      <c r="BT262" s="5"/>
      <c r="BU262" s="5"/>
      <c r="BV262" s="5"/>
      <c r="BW262" s="5"/>
      <c r="BX262" s="155"/>
      <c r="BY262" s="5"/>
      <c r="BZ262" s="5"/>
      <c r="CA262" s="155"/>
      <c r="CB262" s="5"/>
      <c r="CC262" s="5"/>
      <c r="CD262" s="15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155"/>
      <c r="CQ262" s="5"/>
      <c r="CR262" s="5"/>
      <c r="CS262" s="5"/>
      <c r="CT262" s="5"/>
      <c r="CU262" s="5"/>
      <c r="CV262" s="15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155"/>
      <c r="DI262" s="5"/>
      <c r="DJ262" s="5"/>
      <c r="DK262" s="155">
        <v>5</v>
      </c>
      <c r="DL262" s="5">
        <v>10</v>
      </c>
      <c r="DM262" s="5"/>
      <c r="DN262" s="155"/>
      <c r="DO262" s="5"/>
      <c r="DP262" s="5"/>
      <c r="DQ262" s="5"/>
      <c r="DR262" s="5">
        <v>10</v>
      </c>
      <c r="DS262" s="5"/>
      <c r="DT262" s="5"/>
      <c r="DU262" s="5"/>
      <c r="DV262" s="5"/>
      <c r="DW262" s="5"/>
      <c r="DX262" s="5"/>
      <c r="DY262" s="155"/>
      <c r="DZ262" s="5"/>
      <c r="EA262" s="5"/>
      <c r="EB262" s="5"/>
      <c r="EC262" s="155"/>
      <c r="ED262" s="5"/>
      <c r="EE262" s="5"/>
      <c r="EF262" s="160"/>
      <c r="EG262" s="5"/>
      <c r="EH262" s="5"/>
      <c r="EI262" s="5"/>
      <c r="EJ262" s="5"/>
      <c r="EK262" s="5"/>
      <c r="EL262" s="150"/>
      <c r="EM262" s="5"/>
      <c r="EN262" s="5"/>
      <c r="EO262" s="5"/>
      <c r="EP262" s="5"/>
      <c r="EQ262" s="5"/>
      <c r="ER262" s="155"/>
      <c r="ES262" s="5"/>
      <c r="ET262" s="5"/>
      <c r="EU262" s="5"/>
      <c r="EV262" s="5">
        <v>20</v>
      </c>
      <c r="EW262" s="5"/>
      <c r="EX262" s="5"/>
      <c r="EY262" s="5"/>
      <c r="EZ262" s="5"/>
      <c r="FA262" s="155"/>
      <c r="FB262" s="5"/>
      <c r="FC262" s="5"/>
      <c r="FD262" s="155"/>
      <c r="FE262" s="5"/>
      <c r="FF262" s="5"/>
      <c r="FG262" s="155"/>
      <c r="FH262" s="5"/>
      <c r="FI262" s="5"/>
      <c r="FJ262" s="155"/>
      <c r="FK262" s="5"/>
      <c r="FL262" s="5"/>
      <c r="FM262" s="155"/>
      <c r="FN262" s="5"/>
      <c r="FO262" s="5"/>
      <c r="FP262" s="15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249"/>
    </row>
    <row r="263" spans="1:183" ht="21" customHeight="1">
      <c r="A263" s="46">
        <v>242</v>
      </c>
      <c r="B263" s="210" t="s">
        <v>1386</v>
      </c>
      <c r="C263" s="95" t="s">
        <v>880</v>
      </c>
      <c r="D263" s="50" t="s">
        <v>110</v>
      </c>
      <c r="E263" s="27">
        <v>75.97</v>
      </c>
      <c r="F263" s="28">
        <v>0</v>
      </c>
      <c r="G263" s="28"/>
      <c r="H263" s="269">
        <f t="shared" si="63"/>
        <v>0</v>
      </c>
      <c r="I263" s="93">
        <f t="shared" si="64"/>
        <v>0</v>
      </c>
      <c r="J263" s="49">
        <f t="shared" si="65"/>
        <v>0</v>
      </c>
      <c r="K263" s="263">
        <f t="shared" si="69"/>
        <v>0</v>
      </c>
      <c r="L263" s="147">
        <f t="shared" si="66"/>
        <v>16</v>
      </c>
      <c r="M263" s="136">
        <f t="shared" si="67"/>
        <v>20.8</v>
      </c>
      <c r="N263" s="188">
        <f>L263-K263-H263</f>
        <v>16</v>
      </c>
      <c r="O263" s="142">
        <f t="shared" si="68"/>
        <v>1215.52</v>
      </c>
      <c r="P263" s="49"/>
      <c r="Q263" s="5">
        <v>10</v>
      </c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>
        <v>1</v>
      </c>
      <c r="BK263" s="5"/>
      <c r="BL263" s="5"/>
      <c r="BM263" s="5"/>
      <c r="BN263" s="5"/>
      <c r="BO263" s="5"/>
      <c r="BP263" s="5"/>
      <c r="BQ263" s="5"/>
      <c r="BR263" s="155"/>
      <c r="BS263" s="5"/>
      <c r="BT263" s="5"/>
      <c r="BU263" s="5"/>
      <c r="BV263" s="5"/>
      <c r="BW263" s="5"/>
      <c r="BX263" s="155"/>
      <c r="BY263" s="5"/>
      <c r="BZ263" s="5"/>
      <c r="CA263" s="155"/>
      <c r="CB263" s="5"/>
      <c r="CC263" s="5"/>
      <c r="CD263" s="15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155"/>
      <c r="CQ263" s="5"/>
      <c r="CR263" s="5"/>
      <c r="CS263" s="5"/>
      <c r="CT263" s="5"/>
      <c r="CU263" s="5"/>
      <c r="CV263" s="15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155"/>
      <c r="DI263" s="5"/>
      <c r="DJ263" s="5"/>
      <c r="DK263" s="155"/>
      <c r="DL263" s="5"/>
      <c r="DM263" s="5"/>
      <c r="DN263" s="15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155"/>
      <c r="DZ263" s="5"/>
      <c r="EA263" s="5"/>
      <c r="EB263" s="5"/>
      <c r="EC263" s="155"/>
      <c r="ED263" s="5">
        <v>5</v>
      </c>
      <c r="EE263" s="5"/>
      <c r="EF263" s="160"/>
      <c r="EG263" s="5"/>
      <c r="EH263" s="5"/>
      <c r="EI263" s="5"/>
      <c r="EJ263" s="5"/>
      <c r="EK263" s="5"/>
      <c r="EL263" s="150"/>
      <c r="EM263" s="5"/>
      <c r="EN263" s="5"/>
      <c r="EO263" s="5"/>
      <c r="EP263" s="5"/>
      <c r="EQ263" s="5"/>
      <c r="ER263" s="155"/>
      <c r="ES263" s="5"/>
      <c r="ET263" s="5"/>
      <c r="EU263" s="5"/>
      <c r="EV263" s="5"/>
      <c r="EW263" s="5"/>
      <c r="EX263" s="5"/>
      <c r="EY263" s="5"/>
      <c r="EZ263" s="5"/>
      <c r="FA263" s="155"/>
      <c r="FB263" s="5"/>
      <c r="FC263" s="5"/>
      <c r="FD263" s="155"/>
      <c r="FE263" s="5"/>
      <c r="FF263" s="5"/>
      <c r="FG263" s="155"/>
      <c r="FH263" s="5"/>
      <c r="FI263" s="5"/>
      <c r="FJ263" s="155"/>
      <c r="FK263" s="5"/>
      <c r="FL263" s="5"/>
      <c r="FM263" s="155"/>
      <c r="FN263" s="5"/>
      <c r="FO263" s="5"/>
      <c r="FP263" s="15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249"/>
    </row>
    <row r="264" spans="1:183" ht="21" customHeight="1">
      <c r="A264" s="46">
        <v>243</v>
      </c>
      <c r="B264" s="210" t="s">
        <v>881</v>
      </c>
      <c r="C264" s="95" t="s">
        <v>882</v>
      </c>
      <c r="D264" s="50" t="s">
        <v>110</v>
      </c>
      <c r="E264" s="27">
        <v>85</v>
      </c>
      <c r="F264" s="28">
        <v>0</v>
      </c>
      <c r="G264" s="28"/>
      <c r="H264" s="269">
        <f t="shared" si="63"/>
        <v>0</v>
      </c>
      <c r="I264" s="93">
        <f t="shared" si="64"/>
        <v>0</v>
      </c>
      <c r="J264" s="49">
        <f t="shared" si="65"/>
        <v>5</v>
      </c>
      <c r="K264" s="263">
        <f t="shared" si="69"/>
        <v>5</v>
      </c>
      <c r="L264" s="147">
        <f t="shared" si="66"/>
        <v>13</v>
      </c>
      <c r="M264" s="136">
        <f t="shared" si="67"/>
        <v>16.900000000000002</v>
      </c>
      <c r="N264" s="188">
        <f>L264-K264-H264</f>
        <v>8</v>
      </c>
      <c r="O264" s="142">
        <f t="shared" si="68"/>
        <v>680</v>
      </c>
      <c r="P264" s="49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155"/>
      <c r="BS264" s="5"/>
      <c r="BT264" s="5"/>
      <c r="BU264" s="5"/>
      <c r="BV264" s="5"/>
      <c r="BW264" s="5"/>
      <c r="BX264" s="155"/>
      <c r="BY264" s="5"/>
      <c r="BZ264" s="5"/>
      <c r="CA264" s="155"/>
      <c r="CB264" s="5"/>
      <c r="CC264" s="5"/>
      <c r="CD264" s="15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155"/>
      <c r="CQ264" s="5"/>
      <c r="CR264" s="5"/>
      <c r="CS264" s="5"/>
      <c r="CT264" s="5"/>
      <c r="CU264" s="5"/>
      <c r="CV264" s="15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155"/>
      <c r="DI264" s="5"/>
      <c r="DJ264" s="5"/>
      <c r="DK264" s="155">
        <v>5</v>
      </c>
      <c r="DL264" s="5">
        <v>10</v>
      </c>
      <c r="DM264" s="5"/>
      <c r="DN264" s="15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155"/>
      <c r="DZ264" s="5"/>
      <c r="EA264" s="5"/>
      <c r="EB264" s="5"/>
      <c r="EC264" s="155"/>
      <c r="ED264" s="5"/>
      <c r="EE264" s="5"/>
      <c r="EF264" s="160"/>
      <c r="EG264" s="5"/>
      <c r="EH264" s="5"/>
      <c r="EI264" s="5"/>
      <c r="EJ264" s="5"/>
      <c r="EK264" s="5"/>
      <c r="EL264" s="150"/>
      <c r="EM264" s="5"/>
      <c r="EN264" s="5"/>
      <c r="EO264" s="5"/>
      <c r="EP264" s="5"/>
      <c r="EQ264" s="5"/>
      <c r="ER264" s="155"/>
      <c r="ES264" s="5"/>
      <c r="ET264" s="5"/>
      <c r="EU264" s="5"/>
      <c r="EV264" s="5">
        <v>3</v>
      </c>
      <c r="EW264" s="5"/>
      <c r="EX264" s="5"/>
      <c r="EY264" s="5"/>
      <c r="EZ264" s="5"/>
      <c r="FA264" s="155"/>
      <c r="FB264" s="5"/>
      <c r="FC264" s="5"/>
      <c r="FD264" s="155"/>
      <c r="FE264" s="5"/>
      <c r="FF264" s="5"/>
      <c r="FG264" s="155"/>
      <c r="FH264" s="5"/>
      <c r="FI264" s="5"/>
      <c r="FJ264" s="155"/>
      <c r="FK264" s="5"/>
      <c r="FL264" s="5"/>
      <c r="FM264" s="155"/>
      <c r="FN264" s="5"/>
      <c r="FO264" s="5"/>
      <c r="FP264" s="15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249"/>
    </row>
    <row r="265" spans="1:183" ht="21" customHeight="1">
      <c r="A265" s="46">
        <v>244</v>
      </c>
      <c r="B265" s="94" t="s">
        <v>883</v>
      </c>
      <c r="C265" s="97" t="s">
        <v>884</v>
      </c>
      <c r="D265" s="50" t="s">
        <v>75</v>
      </c>
      <c r="E265" s="27">
        <v>53.5</v>
      </c>
      <c r="F265" s="28">
        <v>12</v>
      </c>
      <c r="G265" s="28"/>
      <c r="H265" s="269">
        <f t="shared" si="63"/>
        <v>12</v>
      </c>
      <c r="I265" s="93">
        <f t="shared" si="64"/>
        <v>0</v>
      </c>
      <c r="J265" s="49">
        <f t="shared" si="65"/>
        <v>0</v>
      </c>
      <c r="K265" s="263">
        <f t="shared" si="69"/>
        <v>0</v>
      </c>
      <c r="L265" s="147">
        <f t="shared" si="66"/>
        <v>0</v>
      </c>
      <c r="M265" s="136">
        <f t="shared" si="67"/>
        <v>0</v>
      </c>
      <c r="N265" s="188"/>
      <c r="O265" s="142">
        <f t="shared" si="68"/>
        <v>0</v>
      </c>
      <c r="P265" s="49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155"/>
      <c r="BS265" s="5"/>
      <c r="BT265" s="5"/>
      <c r="BU265" s="5"/>
      <c r="BV265" s="5"/>
      <c r="BW265" s="5"/>
      <c r="BX265" s="155"/>
      <c r="BY265" s="5"/>
      <c r="BZ265" s="5"/>
      <c r="CA265" s="155"/>
      <c r="CB265" s="5"/>
      <c r="CC265" s="5"/>
      <c r="CD265" s="15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155"/>
      <c r="CQ265" s="5"/>
      <c r="CR265" s="5"/>
      <c r="CS265" s="5"/>
      <c r="CT265" s="5"/>
      <c r="CU265" s="5"/>
      <c r="CV265" s="15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155"/>
      <c r="DI265" s="5"/>
      <c r="DJ265" s="5"/>
      <c r="DK265" s="155"/>
      <c r="DL265" s="5"/>
      <c r="DM265" s="5"/>
      <c r="DN265" s="15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155"/>
      <c r="DZ265" s="5"/>
      <c r="EA265" s="5"/>
      <c r="EB265" s="5"/>
      <c r="EC265" s="155"/>
      <c r="ED265" s="5"/>
      <c r="EE265" s="5"/>
      <c r="EF265" s="160"/>
      <c r="EG265" s="5"/>
      <c r="EH265" s="5"/>
      <c r="EI265" s="5"/>
      <c r="EJ265" s="5"/>
      <c r="EK265" s="5"/>
      <c r="EL265" s="150"/>
      <c r="EM265" s="5"/>
      <c r="EN265" s="5"/>
      <c r="EO265" s="5"/>
      <c r="EP265" s="5"/>
      <c r="EQ265" s="5"/>
      <c r="ER265" s="155"/>
      <c r="ES265" s="5"/>
      <c r="ET265" s="5"/>
      <c r="EU265" s="5"/>
      <c r="EV265" s="5"/>
      <c r="EW265" s="5"/>
      <c r="EX265" s="5"/>
      <c r="EY265" s="5"/>
      <c r="EZ265" s="5"/>
      <c r="FA265" s="155"/>
      <c r="FB265" s="5"/>
      <c r="FC265" s="5"/>
      <c r="FD265" s="155"/>
      <c r="FE265" s="5"/>
      <c r="FF265" s="5"/>
      <c r="FG265" s="155"/>
      <c r="FH265" s="5"/>
      <c r="FI265" s="5"/>
      <c r="FJ265" s="155"/>
      <c r="FK265" s="5"/>
      <c r="FL265" s="5"/>
      <c r="FM265" s="155"/>
      <c r="FN265" s="5"/>
      <c r="FO265" s="5"/>
      <c r="FP265" s="15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249"/>
    </row>
    <row r="266" spans="1:183" ht="21" customHeight="1">
      <c r="A266" s="46">
        <v>245</v>
      </c>
      <c r="B266" s="210" t="s">
        <v>885</v>
      </c>
      <c r="C266" s="95" t="s">
        <v>886</v>
      </c>
      <c r="D266" s="50" t="s">
        <v>855</v>
      </c>
      <c r="E266" s="27">
        <v>350</v>
      </c>
      <c r="F266" s="28">
        <v>0</v>
      </c>
      <c r="G266" s="28"/>
      <c r="H266" s="269">
        <f t="shared" si="63"/>
        <v>0</v>
      </c>
      <c r="I266" s="93">
        <f t="shared" si="64"/>
        <v>0</v>
      </c>
      <c r="J266" s="49">
        <f t="shared" si="65"/>
        <v>0</v>
      </c>
      <c r="K266" s="263">
        <f t="shared" si="69"/>
        <v>0</v>
      </c>
      <c r="L266" s="147">
        <f t="shared" si="66"/>
        <v>7</v>
      </c>
      <c r="M266" s="136">
        <f t="shared" si="67"/>
        <v>9.1</v>
      </c>
      <c r="N266" s="188">
        <f aca="true" t="shared" si="72" ref="N266:N272">L266-K266-H266</f>
        <v>7</v>
      </c>
      <c r="O266" s="142">
        <f t="shared" si="68"/>
        <v>2450</v>
      </c>
      <c r="P266" s="49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155"/>
      <c r="BS266" s="5"/>
      <c r="BT266" s="5"/>
      <c r="BU266" s="5"/>
      <c r="BV266" s="5"/>
      <c r="BW266" s="5"/>
      <c r="BX266" s="155"/>
      <c r="BY266" s="5"/>
      <c r="BZ266" s="5"/>
      <c r="CA266" s="155"/>
      <c r="CB266" s="5"/>
      <c r="CC266" s="5"/>
      <c r="CD266" s="15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155"/>
      <c r="CQ266" s="5"/>
      <c r="CR266" s="5"/>
      <c r="CS266" s="5"/>
      <c r="CT266" s="5"/>
      <c r="CU266" s="5"/>
      <c r="CV266" s="15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155"/>
      <c r="DI266" s="5"/>
      <c r="DJ266" s="5"/>
      <c r="DK266" s="155"/>
      <c r="DL266" s="5"/>
      <c r="DM266" s="5"/>
      <c r="DN266" s="155"/>
      <c r="DO266" s="5"/>
      <c r="DP266" s="5"/>
      <c r="DQ266" s="5"/>
      <c r="DR266" s="5">
        <v>2</v>
      </c>
      <c r="DS266" s="5"/>
      <c r="DT266" s="5"/>
      <c r="DU266" s="5"/>
      <c r="DV266" s="5"/>
      <c r="DW266" s="5"/>
      <c r="DX266" s="5"/>
      <c r="DY266" s="155"/>
      <c r="DZ266" s="5"/>
      <c r="EA266" s="5"/>
      <c r="EB266" s="5"/>
      <c r="EC266" s="155"/>
      <c r="ED266" s="5"/>
      <c r="EE266" s="5"/>
      <c r="EF266" s="160"/>
      <c r="EG266" s="5"/>
      <c r="EH266" s="5"/>
      <c r="EI266" s="5"/>
      <c r="EJ266" s="5"/>
      <c r="EK266" s="5"/>
      <c r="EL266" s="150"/>
      <c r="EM266" s="5"/>
      <c r="EN266" s="5"/>
      <c r="EO266" s="5"/>
      <c r="EP266" s="5"/>
      <c r="EQ266" s="5"/>
      <c r="ER266" s="155"/>
      <c r="ES266" s="5"/>
      <c r="ET266" s="5"/>
      <c r="EU266" s="5"/>
      <c r="EV266" s="5"/>
      <c r="EW266" s="5"/>
      <c r="EX266" s="5"/>
      <c r="EY266" s="5"/>
      <c r="EZ266" s="5"/>
      <c r="FA266" s="155"/>
      <c r="FB266" s="5">
        <v>1</v>
      </c>
      <c r="FC266" s="5"/>
      <c r="FD266" s="155"/>
      <c r="FE266" s="5">
        <v>2</v>
      </c>
      <c r="FF266" s="5"/>
      <c r="FG266" s="155"/>
      <c r="FH266" s="5"/>
      <c r="FI266" s="5"/>
      <c r="FJ266" s="155"/>
      <c r="FK266" s="5">
        <v>1</v>
      </c>
      <c r="FL266" s="5"/>
      <c r="FM266" s="155"/>
      <c r="FN266" s="5">
        <v>1</v>
      </c>
      <c r="FO266" s="5"/>
      <c r="FP266" s="15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249"/>
    </row>
    <row r="267" spans="1:183" ht="21" customHeight="1">
      <c r="A267" s="46">
        <v>246</v>
      </c>
      <c r="B267" s="210" t="s">
        <v>887</v>
      </c>
      <c r="C267" s="95" t="s">
        <v>888</v>
      </c>
      <c r="D267" s="50" t="s">
        <v>855</v>
      </c>
      <c r="E267" s="27">
        <v>107</v>
      </c>
      <c r="F267" s="28">
        <v>0</v>
      </c>
      <c r="G267" s="28"/>
      <c r="H267" s="269">
        <f t="shared" si="63"/>
        <v>0</v>
      </c>
      <c r="I267" s="93">
        <f t="shared" si="64"/>
        <v>0</v>
      </c>
      <c r="J267" s="49">
        <f t="shared" si="65"/>
        <v>0</v>
      </c>
      <c r="K267" s="263">
        <f t="shared" si="69"/>
        <v>0</v>
      </c>
      <c r="L267" s="147">
        <f t="shared" si="66"/>
        <v>18</v>
      </c>
      <c r="M267" s="136">
        <f t="shared" si="67"/>
        <v>23.400000000000002</v>
      </c>
      <c r="N267" s="188">
        <f t="shared" si="72"/>
        <v>18</v>
      </c>
      <c r="O267" s="142">
        <f t="shared" si="68"/>
        <v>1926</v>
      </c>
      <c r="P267" s="49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155"/>
      <c r="BS267" s="5"/>
      <c r="BT267" s="5"/>
      <c r="BU267" s="5"/>
      <c r="BV267" s="5"/>
      <c r="BW267" s="5"/>
      <c r="BX267" s="155"/>
      <c r="BY267" s="5"/>
      <c r="BZ267" s="5"/>
      <c r="CA267" s="155"/>
      <c r="CB267" s="5"/>
      <c r="CC267" s="5"/>
      <c r="CD267" s="15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155"/>
      <c r="CQ267" s="5"/>
      <c r="CR267" s="5"/>
      <c r="CS267" s="5"/>
      <c r="CT267" s="5"/>
      <c r="CU267" s="5"/>
      <c r="CV267" s="15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155"/>
      <c r="DI267" s="5"/>
      <c r="DJ267" s="5"/>
      <c r="DK267" s="155"/>
      <c r="DL267" s="5"/>
      <c r="DM267" s="5"/>
      <c r="DN267" s="15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155"/>
      <c r="DZ267" s="5"/>
      <c r="EA267" s="5"/>
      <c r="EB267" s="5"/>
      <c r="EC267" s="155"/>
      <c r="ED267" s="5"/>
      <c r="EE267" s="5"/>
      <c r="EF267" s="160"/>
      <c r="EG267" s="5"/>
      <c r="EH267" s="5"/>
      <c r="EI267" s="5"/>
      <c r="EJ267" s="5"/>
      <c r="EK267" s="5"/>
      <c r="EL267" s="150"/>
      <c r="EM267" s="5"/>
      <c r="EN267" s="5"/>
      <c r="EO267" s="5"/>
      <c r="EP267" s="5"/>
      <c r="EQ267" s="5"/>
      <c r="ER267" s="155"/>
      <c r="ES267" s="5"/>
      <c r="ET267" s="5"/>
      <c r="EU267" s="5"/>
      <c r="EV267" s="5"/>
      <c r="EW267" s="5"/>
      <c r="EX267" s="5"/>
      <c r="EY267" s="5"/>
      <c r="EZ267" s="5"/>
      <c r="FA267" s="155"/>
      <c r="FB267" s="5">
        <v>2</v>
      </c>
      <c r="FC267" s="5"/>
      <c r="FD267" s="155"/>
      <c r="FE267" s="5">
        <v>12</v>
      </c>
      <c r="FF267" s="5"/>
      <c r="FG267" s="155"/>
      <c r="FH267" s="5"/>
      <c r="FI267" s="5"/>
      <c r="FJ267" s="155"/>
      <c r="FK267" s="5">
        <v>2</v>
      </c>
      <c r="FL267" s="5"/>
      <c r="FM267" s="155"/>
      <c r="FN267" s="5">
        <v>2</v>
      </c>
      <c r="FO267" s="5"/>
      <c r="FP267" s="15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249"/>
    </row>
    <row r="268" spans="1:183" ht="21" customHeight="1">
      <c r="A268" s="46">
        <v>247</v>
      </c>
      <c r="B268" s="94" t="s">
        <v>1563</v>
      </c>
      <c r="C268" s="95" t="s">
        <v>1562</v>
      </c>
      <c r="D268" s="50"/>
      <c r="E268" s="27"/>
      <c r="F268" s="28">
        <v>0</v>
      </c>
      <c r="G268" s="28"/>
      <c r="H268" s="269">
        <f t="shared" si="63"/>
        <v>0</v>
      </c>
      <c r="I268" s="93">
        <f t="shared" si="64"/>
        <v>0</v>
      </c>
      <c r="J268" s="49">
        <f t="shared" si="65"/>
        <v>0</v>
      </c>
      <c r="K268" s="263">
        <f t="shared" si="69"/>
        <v>0</v>
      </c>
      <c r="L268" s="147">
        <f t="shared" si="66"/>
        <v>20</v>
      </c>
      <c r="M268" s="136">
        <f t="shared" si="67"/>
        <v>26</v>
      </c>
      <c r="N268" s="188">
        <f t="shared" si="72"/>
        <v>20</v>
      </c>
      <c r="O268" s="142">
        <f t="shared" si="68"/>
        <v>0</v>
      </c>
      <c r="P268" s="49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155"/>
      <c r="BS268" s="5"/>
      <c r="BT268" s="5"/>
      <c r="BU268" s="5"/>
      <c r="BV268" s="5"/>
      <c r="BW268" s="5"/>
      <c r="BX268" s="155"/>
      <c r="BY268" s="5">
        <v>20</v>
      </c>
      <c r="BZ268" s="5"/>
      <c r="CA268" s="155"/>
      <c r="CB268" s="5"/>
      <c r="CC268" s="5"/>
      <c r="CD268" s="15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155"/>
      <c r="CQ268" s="5"/>
      <c r="CR268" s="5"/>
      <c r="CS268" s="5"/>
      <c r="CT268" s="5"/>
      <c r="CU268" s="5"/>
      <c r="CV268" s="15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155"/>
      <c r="DI268" s="5"/>
      <c r="DJ268" s="5"/>
      <c r="DK268" s="155"/>
      <c r="DL268" s="5"/>
      <c r="DM268" s="5"/>
      <c r="DN268" s="15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155"/>
      <c r="DZ268" s="5"/>
      <c r="EA268" s="5"/>
      <c r="EB268" s="5"/>
      <c r="EC268" s="155"/>
      <c r="ED268" s="5"/>
      <c r="EE268" s="5"/>
      <c r="EF268" s="160"/>
      <c r="EG268" s="5"/>
      <c r="EH268" s="5"/>
      <c r="EI268" s="5"/>
      <c r="EJ268" s="5"/>
      <c r="EK268" s="5"/>
      <c r="EL268" s="150"/>
      <c r="EM268" s="5"/>
      <c r="EN268" s="5"/>
      <c r="EO268" s="5"/>
      <c r="EP268" s="5"/>
      <c r="EQ268" s="5"/>
      <c r="ER268" s="155"/>
      <c r="ES268" s="5"/>
      <c r="ET268" s="5"/>
      <c r="EU268" s="5"/>
      <c r="EV268" s="5"/>
      <c r="EW268" s="5"/>
      <c r="EX268" s="5"/>
      <c r="EY268" s="5"/>
      <c r="EZ268" s="5"/>
      <c r="FA268" s="155"/>
      <c r="FB268" s="5"/>
      <c r="FC268" s="5"/>
      <c r="FD268" s="155"/>
      <c r="FE268" s="5"/>
      <c r="FF268" s="5"/>
      <c r="FG268" s="155"/>
      <c r="FH268" s="5"/>
      <c r="FI268" s="5"/>
      <c r="FJ268" s="155"/>
      <c r="FK268" s="5"/>
      <c r="FL268" s="5"/>
      <c r="FM268" s="155"/>
      <c r="FN268" s="5"/>
      <c r="FO268" s="5"/>
      <c r="FP268" s="15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249"/>
    </row>
    <row r="269" spans="1:183" ht="21" customHeight="1">
      <c r="A269" s="46">
        <v>248</v>
      </c>
      <c r="B269" s="210"/>
      <c r="C269" s="51" t="s">
        <v>889</v>
      </c>
      <c r="D269" s="50" t="s">
        <v>78</v>
      </c>
      <c r="E269" s="27">
        <v>75</v>
      </c>
      <c r="F269" s="28">
        <v>0</v>
      </c>
      <c r="G269" s="28"/>
      <c r="H269" s="269">
        <f t="shared" si="63"/>
        <v>0</v>
      </c>
      <c r="I269" s="93">
        <f t="shared" si="64"/>
        <v>0</v>
      </c>
      <c r="J269" s="49">
        <f t="shared" si="65"/>
        <v>0</v>
      </c>
      <c r="K269" s="263">
        <f t="shared" si="69"/>
        <v>0</v>
      </c>
      <c r="L269" s="147">
        <f t="shared" si="66"/>
        <v>0</v>
      </c>
      <c r="M269" s="136">
        <f t="shared" si="67"/>
        <v>0</v>
      </c>
      <c r="N269" s="188">
        <f t="shared" si="72"/>
        <v>0</v>
      </c>
      <c r="O269" s="142">
        <f t="shared" si="68"/>
        <v>0</v>
      </c>
      <c r="P269" s="49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155"/>
      <c r="BS269" s="5"/>
      <c r="BT269" s="5"/>
      <c r="BU269" s="5"/>
      <c r="BV269" s="5"/>
      <c r="BW269" s="5"/>
      <c r="BX269" s="155"/>
      <c r="BY269" s="5"/>
      <c r="BZ269" s="5"/>
      <c r="CA269" s="155"/>
      <c r="CB269" s="5"/>
      <c r="CC269" s="5"/>
      <c r="CD269" s="15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155"/>
      <c r="CQ269" s="5"/>
      <c r="CR269" s="5"/>
      <c r="CS269" s="5"/>
      <c r="CT269" s="5"/>
      <c r="CU269" s="5"/>
      <c r="CV269" s="15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155"/>
      <c r="DI269" s="5"/>
      <c r="DJ269" s="5"/>
      <c r="DK269" s="155"/>
      <c r="DL269" s="5"/>
      <c r="DM269" s="5"/>
      <c r="DN269" s="15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155"/>
      <c r="DZ269" s="5"/>
      <c r="EA269" s="5"/>
      <c r="EB269" s="5"/>
      <c r="EC269" s="155"/>
      <c r="ED269" s="5"/>
      <c r="EE269" s="5"/>
      <c r="EF269" s="160"/>
      <c r="EG269" s="5"/>
      <c r="EH269" s="5"/>
      <c r="EI269" s="5"/>
      <c r="EJ269" s="5"/>
      <c r="EK269" s="5"/>
      <c r="EL269" s="150"/>
      <c r="EM269" s="5"/>
      <c r="EN269" s="5"/>
      <c r="EO269" s="5"/>
      <c r="EP269" s="5"/>
      <c r="EQ269" s="5"/>
      <c r="ER269" s="155"/>
      <c r="ES269" s="5"/>
      <c r="ET269" s="5"/>
      <c r="EU269" s="5"/>
      <c r="EV269" s="5"/>
      <c r="EW269" s="5"/>
      <c r="EX269" s="5"/>
      <c r="EY269" s="5"/>
      <c r="EZ269" s="5"/>
      <c r="FA269" s="155"/>
      <c r="FB269" s="5"/>
      <c r="FC269" s="5"/>
      <c r="FD269" s="155"/>
      <c r="FE269" s="5"/>
      <c r="FF269" s="5"/>
      <c r="FG269" s="155"/>
      <c r="FH269" s="5"/>
      <c r="FI269" s="5"/>
      <c r="FJ269" s="155"/>
      <c r="FK269" s="5"/>
      <c r="FL269" s="5"/>
      <c r="FM269" s="155"/>
      <c r="FN269" s="5"/>
      <c r="FO269" s="5"/>
      <c r="FP269" s="15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249"/>
    </row>
    <row r="270" spans="1:183" ht="21" customHeight="1">
      <c r="A270" s="46">
        <v>249</v>
      </c>
      <c r="B270" s="210" t="s">
        <v>890</v>
      </c>
      <c r="C270" s="51" t="s">
        <v>891</v>
      </c>
      <c r="D270" s="50" t="s">
        <v>98</v>
      </c>
      <c r="E270" s="27">
        <v>75</v>
      </c>
      <c r="F270" s="28">
        <v>0</v>
      </c>
      <c r="G270" s="28"/>
      <c r="H270" s="269">
        <f t="shared" si="63"/>
        <v>0</v>
      </c>
      <c r="I270" s="93">
        <f t="shared" si="64"/>
        <v>0</v>
      </c>
      <c r="J270" s="49">
        <f t="shared" si="65"/>
        <v>0</v>
      </c>
      <c r="K270" s="263">
        <f t="shared" si="69"/>
        <v>0</v>
      </c>
      <c r="L270" s="147">
        <f t="shared" si="66"/>
        <v>5</v>
      </c>
      <c r="M270" s="136">
        <f t="shared" si="67"/>
        <v>6.5</v>
      </c>
      <c r="N270" s="188">
        <f t="shared" si="72"/>
        <v>5</v>
      </c>
      <c r="O270" s="142">
        <f t="shared" si="68"/>
        <v>375</v>
      </c>
      <c r="P270" s="49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155"/>
      <c r="BS270" s="5"/>
      <c r="BT270" s="5"/>
      <c r="BU270" s="5"/>
      <c r="BV270" s="5"/>
      <c r="BW270" s="5"/>
      <c r="BX270" s="155"/>
      <c r="BY270" s="5"/>
      <c r="BZ270" s="5"/>
      <c r="CA270" s="155"/>
      <c r="CB270" s="5"/>
      <c r="CC270" s="5"/>
      <c r="CD270" s="15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155"/>
      <c r="CQ270" s="5"/>
      <c r="CR270" s="5"/>
      <c r="CS270" s="5"/>
      <c r="CT270" s="5"/>
      <c r="CU270" s="5"/>
      <c r="CV270" s="15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155"/>
      <c r="DI270" s="5"/>
      <c r="DJ270" s="5"/>
      <c r="DK270" s="155"/>
      <c r="DL270" s="5"/>
      <c r="DM270" s="5"/>
      <c r="DN270" s="15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155"/>
      <c r="DZ270" s="5"/>
      <c r="EA270" s="5"/>
      <c r="EB270" s="5"/>
      <c r="EC270" s="155"/>
      <c r="ED270" s="5"/>
      <c r="EE270" s="5"/>
      <c r="EF270" s="160"/>
      <c r="EG270" s="5">
        <v>5</v>
      </c>
      <c r="EH270" s="5"/>
      <c r="EI270" s="5"/>
      <c r="EJ270" s="5"/>
      <c r="EK270" s="5"/>
      <c r="EL270" s="150"/>
      <c r="EM270" s="5"/>
      <c r="EN270" s="5"/>
      <c r="EO270" s="5"/>
      <c r="EP270" s="5"/>
      <c r="EQ270" s="5"/>
      <c r="ER270" s="155"/>
      <c r="ES270" s="5"/>
      <c r="ET270" s="5"/>
      <c r="EU270" s="5"/>
      <c r="EV270" s="5"/>
      <c r="EW270" s="5"/>
      <c r="EX270" s="5"/>
      <c r="EY270" s="5"/>
      <c r="EZ270" s="5"/>
      <c r="FA270" s="155"/>
      <c r="FB270" s="5"/>
      <c r="FC270" s="5"/>
      <c r="FD270" s="155"/>
      <c r="FE270" s="5"/>
      <c r="FF270" s="5"/>
      <c r="FG270" s="155"/>
      <c r="FH270" s="5"/>
      <c r="FI270" s="5"/>
      <c r="FJ270" s="155"/>
      <c r="FK270" s="5"/>
      <c r="FL270" s="5"/>
      <c r="FM270" s="155"/>
      <c r="FN270" s="5"/>
      <c r="FO270" s="5"/>
      <c r="FP270" s="15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249"/>
    </row>
    <row r="271" spans="1:183" ht="21" customHeight="1">
      <c r="A271" s="46">
        <v>250</v>
      </c>
      <c r="B271" s="94"/>
      <c r="C271" s="51" t="s">
        <v>892</v>
      </c>
      <c r="D271" s="50" t="s">
        <v>98</v>
      </c>
      <c r="E271" s="27">
        <v>75</v>
      </c>
      <c r="F271" s="28">
        <v>0</v>
      </c>
      <c r="G271" s="28"/>
      <c r="H271" s="269">
        <f t="shared" si="63"/>
        <v>0</v>
      </c>
      <c r="I271" s="93">
        <f t="shared" si="64"/>
        <v>0</v>
      </c>
      <c r="J271" s="49">
        <f t="shared" si="65"/>
        <v>0</v>
      </c>
      <c r="K271" s="263">
        <f t="shared" si="69"/>
        <v>0</v>
      </c>
      <c r="L271" s="147">
        <f t="shared" si="66"/>
        <v>0</v>
      </c>
      <c r="M271" s="136">
        <f t="shared" si="67"/>
        <v>0</v>
      </c>
      <c r="N271" s="188">
        <f t="shared" si="72"/>
        <v>0</v>
      </c>
      <c r="O271" s="142">
        <f t="shared" si="68"/>
        <v>0</v>
      </c>
      <c r="P271" s="49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155"/>
      <c r="BS271" s="5"/>
      <c r="BT271" s="5"/>
      <c r="BU271" s="5"/>
      <c r="BV271" s="5"/>
      <c r="BW271" s="5"/>
      <c r="BX271" s="155"/>
      <c r="BY271" s="5"/>
      <c r="BZ271" s="5"/>
      <c r="CA271" s="155"/>
      <c r="CB271" s="5"/>
      <c r="CC271" s="5"/>
      <c r="CD271" s="15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155"/>
      <c r="CQ271" s="5"/>
      <c r="CR271" s="5"/>
      <c r="CS271" s="5"/>
      <c r="CT271" s="5"/>
      <c r="CU271" s="5"/>
      <c r="CV271" s="15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155"/>
      <c r="DI271" s="5"/>
      <c r="DJ271" s="5"/>
      <c r="DK271" s="155"/>
      <c r="DL271" s="5"/>
      <c r="DM271" s="5"/>
      <c r="DN271" s="15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155"/>
      <c r="DZ271" s="5"/>
      <c r="EA271" s="5"/>
      <c r="EB271" s="5"/>
      <c r="EC271" s="155"/>
      <c r="ED271" s="5"/>
      <c r="EE271" s="5"/>
      <c r="EF271" s="160"/>
      <c r="EG271" s="5"/>
      <c r="EH271" s="5"/>
      <c r="EI271" s="5"/>
      <c r="EJ271" s="5"/>
      <c r="EK271" s="5"/>
      <c r="EL271" s="150"/>
      <c r="EM271" s="5"/>
      <c r="EN271" s="5"/>
      <c r="EO271" s="5"/>
      <c r="EP271" s="5"/>
      <c r="EQ271" s="5"/>
      <c r="ER271" s="155"/>
      <c r="ES271" s="5"/>
      <c r="ET271" s="5"/>
      <c r="EU271" s="5"/>
      <c r="EV271" s="5"/>
      <c r="EW271" s="5"/>
      <c r="EX271" s="5"/>
      <c r="EY271" s="5"/>
      <c r="EZ271" s="5"/>
      <c r="FA271" s="155"/>
      <c r="FB271" s="5"/>
      <c r="FC271" s="5"/>
      <c r="FD271" s="155"/>
      <c r="FE271" s="5"/>
      <c r="FF271" s="5"/>
      <c r="FG271" s="155"/>
      <c r="FH271" s="5"/>
      <c r="FI271" s="5"/>
      <c r="FJ271" s="155"/>
      <c r="FK271" s="5"/>
      <c r="FL271" s="5"/>
      <c r="FM271" s="155"/>
      <c r="FN271" s="5"/>
      <c r="FO271" s="5"/>
      <c r="FP271" s="15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249"/>
    </row>
    <row r="272" spans="1:183" ht="21" customHeight="1">
      <c r="A272" s="46">
        <v>251</v>
      </c>
      <c r="B272" s="47" t="s">
        <v>893</v>
      </c>
      <c r="C272" s="48" t="s">
        <v>894</v>
      </c>
      <c r="D272" s="47" t="s">
        <v>78</v>
      </c>
      <c r="E272" s="27">
        <v>2263.05</v>
      </c>
      <c r="F272" s="28">
        <v>0</v>
      </c>
      <c r="G272" s="28"/>
      <c r="H272" s="269">
        <f t="shared" si="63"/>
        <v>0</v>
      </c>
      <c r="I272" s="93">
        <f t="shared" si="64"/>
        <v>0</v>
      </c>
      <c r="J272" s="49">
        <f t="shared" si="65"/>
        <v>0</v>
      </c>
      <c r="K272" s="263">
        <f t="shared" si="69"/>
        <v>0</v>
      </c>
      <c r="L272" s="147">
        <f t="shared" si="66"/>
        <v>5</v>
      </c>
      <c r="M272" s="136">
        <f t="shared" si="67"/>
        <v>6.5</v>
      </c>
      <c r="N272" s="188">
        <f t="shared" si="72"/>
        <v>5</v>
      </c>
      <c r="O272" s="142">
        <f t="shared" si="68"/>
        <v>11315.25</v>
      </c>
      <c r="P272" s="49"/>
      <c r="Q272" s="69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156"/>
      <c r="BS272" s="7"/>
      <c r="BT272" s="7"/>
      <c r="BU272" s="7"/>
      <c r="BV272" s="7">
        <v>4</v>
      </c>
      <c r="BW272" s="7"/>
      <c r="BX272" s="156"/>
      <c r="BY272" s="7"/>
      <c r="BZ272" s="7"/>
      <c r="CA272" s="156"/>
      <c r="CB272" s="7"/>
      <c r="CC272" s="7"/>
      <c r="CD272" s="156"/>
      <c r="CE272" s="7">
        <v>1</v>
      </c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156"/>
      <c r="CQ272" s="7"/>
      <c r="CR272" s="7"/>
      <c r="CS272" s="7"/>
      <c r="CT272" s="7"/>
      <c r="CU272" s="7"/>
      <c r="CV272" s="156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156"/>
      <c r="DI272" s="7"/>
      <c r="DJ272" s="7"/>
      <c r="DK272" s="156"/>
      <c r="DL272" s="7"/>
      <c r="DM272" s="7"/>
      <c r="DN272" s="156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156"/>
      <c r="DZ272" s="7"/>
      <c r="EA272" s="7"/>
      <c r="EB272" s="7"/>
      <c r="EC272" s="156"/>
      <c r="ED272" s="7"/>
      <c r="EE272" s="7"/>
      <c r="EF272" s="161"/>
      <c r="EG272" s="7"/>
      <c r="EH272" s="7"/>
      <c r="EI272" s="7"/>
      <c r="EJ272" s="7"/>
      <c r="EK272" s="7"/>
      <c r="EL272" s="151"/>
      <c r="EM272" s="7"/>
      <c r="EN272" s="7"/>
      <c r="EO272" s="7"/>
      <c r="EP272" s="7"/>
      <c r="EQ272" s="7"/>
      <c r="ER272" s="156"/>
      <c r="ES272" s="7"/>
      <c r="ET272" s="7"/>
      <c r="EU272" s="7"/>
      <c r="EV272" s="7"/>
      <c r="EW272" s="7"/>
      <c r="EX272" s="7"/>
      <c r="EY272" s="7"/>
      <c r="EZ272" s="7"/>
      <c r="FA272" s="156"/>
      <c r="FB272" s="7"/>
      <c r="FC272" s="7"/>
      <c r="FD272" s="156"/>
      <c r="FE272" s="7"/>
      <c r="FF272" s="7"/>
      <c r="FG272" s="156"/>
      <c r="FH272" s="7"/>
      <c r="FI272" s="7"/>
      <c r="FJ272" s="156"/>
      <c r="FK272" s="7"/>
      <c r="FL272" s="7"/>
      <c r="FM272" s="156"/>
      <c r="FN272" s="7"/>
      <c r="FO272" s="7"/>
      <c r="FP272" s="156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249"/>
    </row>
    <row r="273" spans="1:183" ht="21" customHeight="1">
      <c r="A273" s="46">
        <v>252</v>
      </c>
      <c r="B273" s="247"/>
      <c r="C273" s="112" t="s">
        <v>1527</v>
      </c>
      <c r="D273" s="138" t="s">
        <v>78</v>
      </c>
      <c r="E273" s="30">
        <v>1000</v>
      </c>
      <c r="F273" s="28">
        <v>0</v>
      </c>
      <c r="G273" s="28"/>
      <c r="H273" s="269">
        <f t="shared" si="63"/>
        <v>0</v>
      </c>
      <c r="I273" s="93">
        <f t="shared" si="64"/>
        <v>0</v>
      </c>
      <c r="J273" s="49">
        <f t="shared" si="65"/>
        <v>0</v>
      </c>
      <c r="K273" s="263">
        <f t="shared" si="69"/>
        <v>0</v>
      </c>
      <c r="L273" s="147">
        <f t="shared" si="66"/>
        <v>0</v>
      </c>
      <c r="M273" s="136">
        <f t="shared" si="67"/>
        <v>0</v>
      </c>
      <c r="N273" s="188"/>
      <c r="O273" s="142">
        <f t="shared" si="68"/>
        <v>0</v>
      </c>
      <c r="P273" s="49"/>
      <c r="Q273" s="69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156"/>
      <c r="BS273" s="7"/>
      <c r="BT273" s="7"/>
      <c r="BU273" s="7"/>
      <c r="BV273" s="7"/>
      <c r="BW273" s="7"/>
      <c r="BX273" s="156"/>
      <c r="BY273" s="7"/>
      <c r="BZ273" s="7"/>
      <c r="CA273" s="156"/>
      <c r="CB273" s="7"/>
      <c r="CC273" s="7"/>
      <c r="CD273" s="156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156"/>
      <c r="CQ273" s="7"/>
      <c r="CR273" s="7"/>
      <c r="CS273" s="7"/>
      <c r="CT273" s="7"/>
      <c r="CU273" s="7"/>
      <c r="CV273" s="156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156"/>
      <c r="DI273" s="7"/>
      <c r="DJ273" s="7"/>
      <c r="DK273" s="156"/>
      <c r="DL273" s="7"/>
      <c r="DM273" s="7"/>
      <c r="DN273" s="156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156"/>
      <c r="DZ273" s="7"/>
      <c r="EA273" s="7"/>
      <c r="EB273" s="7"/>
      <c r="EC273" s="156"/>
      <c r="ED273" s="7"/>
      <c r="EE273" s="7"/>
      <c r="EF273" s="161"/>
      <c r="EG273" s="7"/>
      <c r="EH273" s="7"/>
      <c r="EI273" s="7"/>
      <c r="EJ273" s="7"/>
      <c r="EK273" s="7"/>
      <c r="EL273" s="151"/>
      <c r="EM273" s="7"/>
      <c r="EN273" s="7"/>
      <c r="EO273" s="7"/>
      <c r="EP273" s="7"/>
      <c r="EQ273" s="7"/>
      <c r="ER273" s="156"/>
      <c r="ES273" s="7"/>
      <c r="ET273" s="7"/>
      <c r="EU273" s="7"/>
      <c r="EV273" s="7"/>
      <c r="EW273" s="7"/>
      <c r="EX273" s="7"/>
      <c r="EY273" s="7"/>
      <c r="EZ273" s="7"/>
      <c r="FA273" s="156"/>
      <c r="FB273" s="7"/>
      <c r="FC273" s="7"/>
      <c r="FD273" s="156"/>
      <c r="FE273" s="7"/>
      <c r="FF273" s="7"/>
      <c r="FG273" s="156"/>
      <c r="FH273" s="7"/>
      <c r="FI273" s="7"/>
      <c r="FJ273" s="156"/>
      <c r="FK273" s="7"/>
      <c r="FL273" s="7"/>
      <c r="FM273" s="156"/>
      <c r="FN273" s="7"/>
      <c r="FO273" s="7"/>
      <c r="FP273" s="156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249"/>
    </row>
    <row r="274" spans="1:183" ht="21" customHeight="1">
      <c r="A274" s="46">
        <v>253</v>
      </c>
      <c r="B274" s="94" t="s">
        <v>895</v>
      </c>
      <c r="C274" s="95" t="s">
        <v>896</v>
      </c>
      <c r="D274" s="50" t="s">
        <v>78</v>
      </c>
      <c r="E274" s="27">
        <v>64</v>
      </c>
      <c r="F274" s="28">
        <v>120</v>
      </c>
      <c r="G274" s="28"/>
      <c r="H274" s="269">
        <f t="shared" si="63"/>
        <v>120</v>
      </c>
      <c r="I274" s="93">
        <f t="shared" si="64"/>
        <v>0</v>
      </c>
      <c r="J274" s="49">
        <f t="shared" si="65"/>
        <v>0</v>
      </c>
      <c r="K274" s="263">
        <f t="shared" si="69"/>
        <v>0</v>
      </c>
      <c r="L274" s="147">
        <f t="shared" si="66"/>
        <v>10</v>
      </c>
      <c r="M274" s="136">
        <f t="shared" si="67"/>
        <v>13</v>
      </c>
      <c r="N274" s="188"/>
      <c r="O274" s="142">
        <f t="shared" si="68"/>
        <v>0</v>
      </c>
      <c r="P274" s="49"/>
      <c r="Q274" s="5">
        <v>10</v>
      </c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155"/>
      <c r="BS274" s="5"/>
      <c r="BT274" s="5"/>
      <c r="BU274" s="5"/>
      <c r="BV274" s="5"/>
      <c r="BW274" s="5"/>
      <c r="BX274" s="155"/>
      <c r="BY274" s="5"/>
      <c r="BZ274" s="5"/>
      <c r="CA274" s="155"/>
      <c r="CB274" s="5"/>
      <c r="CC274" s="5"/>
      <c r="CD274" s="15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155"/>
      <c r="CQ274" s="5"/>
      <c r="CR274" s="5"/>
      <c r="CS274" s="5"/>
      <c r="CT274" s="5"/>
      <c r="CU274" s="5"/>
      <c r="CV274" s="15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155"/>
      <c r="DI274" s="5"/>
      <c r="DJ274" s="5"/>
      <c r="DK274" s="155"/>
      <c r="DL274" s="5"/>
      <c r="DM274" s="5"/>
      <c r="DN274" s="15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155"/>
      <c r="DZ274" s="5"/>
      <c r="EA274" s="5"/>
      <c r="EB274" s="5"/>
      <c r="EC274" s="155"/>
      <c r="ED274" s="5"/>
      <c r="EE274" s="5"/>
      <c r="EF274" s="160"/>
      <c r="EG274" s="5"/>
      <c r="EH274" s="5"/>
      <c r="EI274" s="5"/>
      <c r="EJ274" s="5"/>
      <c r="EK274" s="5"/>
      <c r="EL274" s="150"/>
      <c r="EM274" s="5"/>
      <c r="EN274" s="5"/>
      <c r="EO274" s="5"/>
      <c r="EP274" s="5"/>
      <c r="EQ274" s="5"/>
      <c r="ER274" s="155"/>
      <c r="ES274" s="5"/>
      <c r="ET274" s="5"/>
      <c r="EU274" s="5"/>
      <c r="EV274" s="5"/>
      <c r="EW274" s="5"/>
      <c r="EX274" s="5"/>
      <c r="EY274" s="5"/>
      <c r="EZ274" s="5"/>
      <c r="FA274" s="155"/>
      <c r="FB274" s="5"/>
      <c r="FC274" s="5"/>
      <c r="FD274" s="155"/>
      <c r="FE274" s="5"/>
      <c r="FF274" s="5"/>
      <c r="FG274" s="155"/>
      <c r="FH274" s="5"/>
      <c r="FI274" s="5"/>
      <c r="FJ274" s="155"/>
      <c r="FK274" s="5"/>
      <c r="FL274" s="5"/>
      <c r="FM274" s="155"/>
      <c r="FN274" s="5"/>
      <c r="FO274" s="5"/>
      <c r="FP274" s="15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249"/>
    </row>
    <row r="275" spans="1:183" ht="21" customHeight="1">
      <c r="A275" s="46">
        <v>254</v>
      </c>
      <c r="B275" s="94" t="s">
        <v>897</v>
      </c>
      <c r="C275" s="95" t="s">
        <v>898</v>
      </c>
      <c r="D275" s="50" t="s">
        <v>78</v>
      </c>
      <c r="E275" s="27">
        <v>81</v>
      </c>
      <c r="F275" s="28">
        <v>50</v>
      </c>
      <c r="G275" s="28"/>
      <c r="H275" s="269">
        <f t="shared" si="63"/>
        <v>50</v>
      </c>
      <c r="I275" s="93">
        <f t="shared" si="64"/>
        <v>0</v>
      </c>
      <c r="J275" s="49">
        <f t="shared" si="65"/>
        <v>0</v>
      </c>
      <c r="K275" s="263">
        <f t="shared" si="69"/>
        <v>0</v>
      </c>
      <c r="L275" s="147">
        <f t="shared" si="66"/>
        <v>10</v>
      </c>
      <c r="M275" s="136">
        <f t="shared" si="67"/>
        <v>13</v>
      </c>
      <c r="N275" s="188"/>
      <c r="O275" s="142">
        <f t="shared" si="68"/>
        <v>0</v>
      </c>
      <c r="P275" s="49"/>
      <c r="Q275" s="5">
        <v>10</v>
      </c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155"/>
      <c r="BS275" s="5"/>
      <c r="BT275" s="5"/>
      <c r="BU275" s="5"/>
      <c r="BV275" s="5"/>
      <c r="BW275" s="5"/>
      <c r="BX275" s="155"/>
      <c r="BY275" s="5"/>
      <c r="BZ275" s="5"/>
      <c r="CA275" s="155"/>
      <c r="CB275" s="5"/>
      <c r="CC275" s="5"/>
      <c r="CD275" s="15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155"/>
      <c r="CQ275" s="5"/>
      <c r="CR275" s="5"/>
      <c r="CS275" s="5"/>
      <c r="CT275" s="5"/>
      <c r="CU275" s="5"/>
      <c r="CV275" s="15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155"/>
      <c r="DI275" s="5"/>
      <c r="DJ275" s="5"/>
      <c r="DK275" s="155"/>
      <c r="DL275" s="5"/>
      <c r="DM275" s="5"/>
      <c r="DN275" s="15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155"/>
      <c r="DZ275" s="5"/>
      <c r="EA275" s="5"/>
      <c r="EB275" s="5"/>
      <c r="EC275" s="155"/>
      <c r="ED275" s="5"/>
      <c r="EE275" s="5"/>
      <c r="EF275" s="160"/>
      <c r="EG275" s="5"/>
      <c r="EH275" s="5"/>
      <c r="EI275" s="5"/>
      <c r="EJ275" s="5"/>
      <c r="EK275" s="5"/>
      <c r="EL275" s="150"/>
      <c r="EM275" s="5"/>
      <c r="EN275" s="5"/>
      <c r="EO275" s="5"/>
      <c r="EP275" s="5"/>
      <c r="EQ275" s="5"/>
      <c r="ER275" s="155"/>
      <c r="ES275" s="5"/>
      <c r="ET275" s="5"/>
      <c r="EU275" s="5"/>
      <c r="EV275" s="5"/>
      <c r="EW275" s="5"/>
      <c r="EX275" s="5"/>
      <c r="EY275" s="5"/>
      <c r="EZ275" s="5"/>
      <c r="FA275" s="155"/>
      <c r="FB275" s="5"/>
      <c r="FC275" s="5"/>
      <c r="FD275" s="155"/>
      <c r="FE275" s="5"/>
      <c r="FF275" s="5"/>
      <c r="FG275" s="155"/>
      <c r="FH275" s="5"/>
      <c r="FI275" s="5"/>
      <c r="FJ275" s="155"/>
      <c r="FK275" s="5"/>
      <c r="FL275" s="5"/>
      <c r="FM275" s="155"/>
      <c r="FN275" s="5"/>
      <c r="FO275" s="5"/>
      <c r="FP275" s="15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249"/>
    </row>
    <row r="276" spans="1:183" ht="21" customHeight="1">
      <c r="A276" s="46">
        <v>255</v>
      </c>
      <c r="B276" s="94" t="s">
        <v>899</v>
      </c>
      <c r="C276" s="95" t="s">
        <v>900</v>
      </c>
      <c r="D276" s="50" t="s">
        <v>78</v>
      </c>
      <c r="E276" s="27">
        <v>81</v>
      </c>
      <c r="F276" s="28">
        <v>120</v>
      </c>
      <c r="G276" s="28"/>
      <c r="H276" s="269">
        <f t="shared" si="63"/>
        <v>120</v>
      </c>
      <c r="I276" s="93">
        <f t="shared" si="64"/>
        <v>0</v>
      </c>
      <c r="J276" s="49">
        <f t="shared" si="65"/>
        <v>0</v>
      </c>
      <c r="K276" s="263">
        <f t="shared" si="69"/>
        <v>0</v>
      </c>
      <c r="L276" s="147">
        <f t="shared" si="66"/>
        <v>5</v>
      </c>
      <c r="M276" s="136">
        <f t="shared" si="67"/>
        <v>6.5</v>
      </c>
      <c r="N276" s="188"/>
      <c r="O276" s="142">
        <f t="shared" si="68"/>
        <v>0</v>
      </c>
      <c r="P276" s="49"/>
      <c r="Q276" s="5">
        <v>5</v>
      </c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155"/>
      <c r="BS276" s="5"/>
      <c r="BT276" s="5"/>
      <c r="BU276" s="5"/>
      <c r="BV276" s="5"/>
      <c r="BW276" s="5"/>
      <c r="BX276" s="155"/>
      <c r="BY276" s="5"/>
      <c r="BZ276" s="5"/>
      <c r="CA276" s="155"/>
      <c r="CB276" s="5"/>
      <c r="CC276" s="5"/>
      <c r="CD276" s="15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155"/>
      <c r="CQ276" s="5"/>
      <c r="CR276" s="5"/>
      <c r="CS276" s="5"/>
      <c r="CT276" s="5"/>
      <c r="CU276" s="5"/>
      <c r="CV276" s="15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155"/>
      <c r="DI276" s="5"/>
      <c r="DJ276" s="5"/>
      <c r="DK276" s="155"/>
      <c r="DL276" s="5"/>
      <c r="DM276" s="5"/>
      <c r="DN276" s="15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155"/>
      <c r="DZ276" s="5"/>
      <c r="EA276" s="5"/>
      <c r="EB276" s="5"/>
      <c r="EC276" s="155"/>
      <c r="ED276" s="5"/>
      <c r="EE276" s="5"/>
      <c r="EF276" s="160"/>
      <c r="EG276" s="5"/>
      <c r="EH276" s="5"/>
      <c r="EI276" s="5"/>
      <c r="EJ276" s="5"/>
      <c r="EK276" s="5"/>
      <c r="EL276" s="150"/>
      <c r="EM276" s="5"/>
      <c r="EN276" s="5"/>
      <c r="EO276" s="5"/>
      <c r="EP276" s="5"/>
      <c r="EQ276" s="5"/>
      <c r="ER276" s="155"/>
      <c r="ES276" s="5"/>
      <c r="ET276" s="5"/>
      <c r="EU276" s="5"/>
      <c r="EV276" s="5"/>
      <c r="EW276" s="5"/>
      <c r="EX276" s="5"/>
      <c r="EY276" s="5"/>
      <c r="EZ276" s="5"/>
      <c r="FA276" s="155"/>
      <c r="FB276" s="5"/>
      <c r="FC276" s="5"/>
      <c r="FD276" s="155"/>
      <c r="FE276" s="5"/>
      <c r="FF276" s="5"/>
      <c r="FG276" s="155"/>
      <c r="FH276" s="5"/>
      <c r="FI276" s="5"/>
      <c r="FJ276" s="155"/>
      <c r="FK276" s="5"/>
      <c r="FL276" s="5"/>
      <c r="FM276" s="155"/>
      <c r="FN276" s="5"/>
      <c r="FO276" s="5"/>
      <c r="FP276" s="15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249"/>
    </row>
    <row r="277" spans="1:183" ht="21" customHeight="1">
      <c r="A277" s="46">
        <v>256</v>
      </c>
      <c r="B277" s="94" t="s">
        <v>901</v>
      </c>
      <c r="C277" s="95" t="s">
        <v>902</v>
      </c>
      <c r="D277" s="50" t="s">
        <v>78</v>
      </c>
      <c r="E277" s="27">
        <v>90</v>
      </c>
      <c r="F277" s="28">
        <v>60</v>
      </c>
      <c r="G277" s="28"/>
      <c r="H277" s="269">
        <f t="shared" si="63"/>
        <v>60</v>
      </c>
      <c r="I277" s="93">
        <f t="shared" si="64"/>
        <v>0</v>
      </c>
      <c r="J277" s="49">
        <f t="shared" si="65"/>
        <v>0</v>
      </c>
      <c r="K277" s="263">
        <f t="shared" si="69"/>
        <v>0</v>
      </c>
      <c r="L277" s="147">
        <f t="shared" si="66"/>
        <v>5</v>
      </c>
      <c r="M277" s="136">
        <f t="shared" si="67"/>
        <v>6.5</v>
      </c>
      <c r="N277" s="188"/>
      <c r="O277" s="142">
        <f t="shared" si="68"/>
        <v>0</v>
      </c>
      <c r="P277" s="49"/>
      <c r="Q277" s="5">
        <v>5</v>
      </c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155"/>
      <c r="BS277" s="5"/>
      <c r="BT277" s="5"/>
      <c r="BU277" s="5"/>
      <c r="BV277" s="5"/>
      <c r="BW277" s="5"/>
      <c r="BX277" s="155"/>
      <c r="BY277" s="5"/>
      <c r="BZ277" s="5"/>
      <c r="CA277" s="155"/>
      <c r="CB277" s="5"/>
      <c r="CC277" s="5"/>
      <c r="CD277" s="15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155"/>
      <c r="CQ277" s="5"/>
      <c r="CR277" s="5"/>
      <c r="CS277" s="5"/>
      <c r="CT277" s="5"/>
      <c r="CU277" s="5"/>
      <c r="CV277" s="15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155"/>
      <c r="DI277" s="5"/>
      <c r="DJ277" s="5"/>
      <c r="DK277" s="155"/>
      <c r="DL277" s="5"/>
      <c r="DM277" s="5"/>
      <c r="DN277" s="15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155"/>
      <c r="DZ277" s="5"/>
      <c r="EA277" s="5"/>
      <c r="EB277" s="5"/>
      <c r="EC277" s="155"/>
      <c r="ED277" s="5"/>
      <c r="EE277" s="5"/>
      <c r="EF277" s="160"/>
      <c r="EG277" s="5"/>
      <c r="EH277" s="5"/>
      <c r="EI277" s="5"/>
      <c r="EJ277" s="5"/>
      <c r="EK277" s="5"/>
      <c r="EL277" s="150"/>
      <c r="EM277" s="5"/>
      <c r="EN277" s="5"/>
      <c r="EO277" s="5"/>
      <c r="EP277" s="5"/>
      <c r="EQ277" s="5"/>
      <c r="ER277" s="155"/>
      <c r="ES277" s="5"/>
      <c r="ET277" s="5"/>
      <c r="EU277" s="5"/>
      <c r="EV277" s="5"/>
      <c r="EW277" s="5"/>
      <c r="EX277" s="5"/>
      <c r="EY277" s="5"/>
      <c r="EZ277" s="5"/>
      <c r="FA277" s="155"/>
      <c r="FB277" s="5"/>
      <c r="FC277" s="5"/>
      <c r="FD277" s="155"/>
      <c r="FE277" s="5"/>
      <c r="FF277" s="5"/>
      <c r="FG277" s="155"/>
      <c r="FH277" s="5"/>
      <c r="FI277" s="5"/>
      <c r="FJ277" s="155"/>
      <c r="FK277" s="5"/>
      <c r="FL277" s="5"/>
      <c r="FM277" s="155"/>
      <c r="FN277" s="5"/>
      <c r="FO277" s="5"/>
      <c r="FP277" s="15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249"/>
    </row>
    <row r="278" spans="1:183" ht="21" customHeight="1">
      <c r="A278" s="46">
        <v>257</v>
      </c>
      <c r="B278" s="94" t="s">
        <v>903</v>
      </c>
      <c r="C278" s="97" t="s">
        <v>904</v>
      </c>
      <c r="D278" s="50"/>
      <c r="E278" s="27">
        <v>100</v>
      </c>
      <c r="F278" s="28"/>
      <c r="G278" s="28"/>
      <c r="H278" s="269">
        <f t="shared" si="63"/>
        <v>0</v>
      </c>
      <c r="I278" s="93">
        <f t="shared" si="64"/>
        <v>0</v>
      </c>
      <c r="J278" s="49">
        <f t="shared" si="65"/>
        <v>0</v>
      </c>
      <c r="K278" s="263">
        <f t="shared" si="69"/>
        <v>0</v>
      </c>
      <c r="L278" s="147">
        <f t="shared" si="66"/>
        <v>0</v>
      </c>
      <c r="M278" s="136">
        <f t="shared" si="67"/>
        <v>0</v>
      </c>
      <c r="N278" s="188"/>
      <c r="O278" s="142">
        <f t="shared" si="68"/>
        <v>0</v>
      </c>
      <c r="P278" s="49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155"/>
      <c r="BS278" s="5"/>
      <c r="BT278" s="5"/>
      <c r="BU278" s="5"/>
      <c r="BV278" s="5"/>
      <c r="BW278" s="5"/>
      <c r="BX278" s="155"/>
      <c r="BY278" s="5"/>
      <c r="BZ278" s="5"/>
      <c r="CA278" s="155"/>
      <c r="CB278" s="5"/>
      <c r="CC278" s="5"/>
      <c r="CD278" s="15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155"/>
      <c r="CQ278" s="5"/>
      <c r="CR278" s="5"/>
      <c r="CS278" s="5"/>
      <c r="CT278" s="5"/>
      <c r="CU278" s="5"/>
      <c r="CV278" s="15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155"/>
      <c r="DI278" s="5"/>
      <c r="DJ278" s="5"/>
      <c r="DK278" s="155"/>
      <c r="DL278" s="5"/>
      <c r="DM278" s="5"/>
      <c r="DN278" s="15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155"/>
      <c r="DZ278" s="5"/>
      <c r="EA278" s="5"/>
      <c r="EB278" s="5"/>
      <c r="EC278" s="155"/>
      <c r="ED278" s="5"/>
      <c r="EE278" s="5"/>
      <c r="EF278" s="160"/>
      <c r="EG278" s="5"/>
      <c r="EH278" s="5"/>
      <c r="EI278" s="5"/>
      <c r="EJ278" s="5"/>
      <c r="EK278" s="5"/>
      <c r="EL278" s="150"/>
      <c r="EM278" s="5"/>
      <c r="EN278" s="5"/>
      <c r="EO278" s="5"/>
      <c r="EP278" s="5"/>
      <c r="EQ278" s="5"/>
      <c r="ER278" s="155"/>
      <c r="ES278" s="5"/>
      <c r="ET278" s="5"/>
      <c r="EU278" s="5"/>
      <c r="EV278" s="5"/>
      <c r="EW278" s="5"/>
      <c r="EX278" s="5"/>
      <c r="EY278" s="5"/>
      <c r="EZ278" s="5"/>
      <c r="FA278" s="155"/>
      <c r="FB278" s="5"/>
      <c r="FC278" s="5"/>
      <c r="FD278" s="155"/>
      <c r="FE278" s="5"/>
      <c r="FF278" s="5"/>
      <c r="FG278" s="155"/>
      <c r="FH278" s="5"/>
      <c r="FI278" s="5"/>
      <c r="FJ278" s="155"/>
      <c r="FK278" s="5"/>
      <c r="FL278" s="5"/>
      <c r="FM278" s="155"/>
      <c r="FN278" s="5"/>
      <c r="FO278" s="5"/>
      <c r="FP278" s="15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249"/>
    </row>
    <row r="279" spans="1:183" ht="21" customHeight="1">
      <c r="A279" s="46">
        <v>258</v>
      </c>
      <c r="B279" s="210" t="s">
        <v>1894</v>
      </c>
      <c r="C279" s="95" t="s">
        <v>1540</v>
      </c>
      <c r="D279" s="50" t="s">
        <v>78</v>
      </c>
      <c r="E279" s="27">
        <v>100</v>
      </c>
      <c r="F279" s="28"/>
      <c r="G279" s="28"/>
      <c r="H279" s="269">
        <f t="shared" si="63"/>
        <v>0</v>
      </c>
      <c r="I279" s="93">
        <f t="shared" si="64"/>
        <v>0</v>
      </c>
      <c r="J279" s="49">
        <f t="shared" si="65"/>
        <v>0</v>
      </c>
      <c r="K279" s="263">
        <f t="shared" si="69"/>
        <v>0</v>
      </c>
      <c r="L279" s="147">
        <f t="shared" si="66"/>
        <v>16</v>
      </c>
      <c r="M279" s="136">
        <f t="shared" si="67"/>
        <v>20.8</v>
      </c>
      <c r="N279" s="188">
        <f>L279-K279-H279</f>
        <v>16</v>
      </c>
      <c r="O279" s="142">
        <f t="shared" si="68"/>
        <v>1600</v>
      </c>
      <c r="P279" s="49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155"/>
      <c r="BS279" s="5"/>
      <c r="BT279" s="5"/>
      <c r="BU279" s="5"/>
      <c r="BV279" s="5"/>
      <c r="BW279" s="5"/>
      <c r="BX279" s="155"/>
      <c r="BY279" s="5"/>
      <c r="BZ279" s="5"/>
      <c r="CA279" s="155"/>
      <c r="CB279" s="5"/>
      <c r="CC279" s="5"/>
      <c r="CD279" s="15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155"/>
      <c r="CQ279" s="5"/>
      <c r="CR279" s="5"/>
      <c r="CS279" s="5"/>
      <c r="CT279" s="5"/>
      <c r="CU279" s="5"/>
      <c r="CV279" s="15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155"/>
      <c r="DI279" s="5"/>
      <c r="DJ279" s="5"/>
      <c r="DK279" s="155"/>
      <c r="DL279" s="5"/>
      <c r="DM279" s="5"/>
      <c r="DN279" s="15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155"/>
      <c r="DZ279" s="5"/>
      <c r="EA279" s="5"/>
      <c r="EB279" s="5"/>
      <c r="EC279" s="155"/>
      <c r="ED279" s="5"/>
      <c r="EE279" s="5"/>
      <c r="EF279" s="160"/>
      <c r="EG279" s="5"/>
      <c r="EH279" s="5"/>
      <c r="EI279" s="5"/>
      <c r="EJ279" s="5"/>
      <c r="EK279" s="5"/>
      <c r="EL279" s="150"/>
      <c r="EM279" s="5"/>
      <c r="EN279" s="5"/>
      <c r="EO279" s="5"/>
      <c r="EP279" s="5"/>
      <c r="EQ279" s="5"/>
      <c r="ER279" s="155"/>
      <c r="ES279" s="5"/>
      <c r="ET279" s="5"/>
      <c r="EU279" s="5"/>
      <c r="EV279" s="5"/>
      <c r="EW279" s="5"/>
      <c r="EX279" s="5"/>
      <c r="EY279" s="5"/>
      <c r="EZ279" s="5"/>
      <c r="FA279" s="155"/>
      <c r="FB279" s="5">
        <v>4</v>
      </c>
      <c r="FC279" s="5"/>
      <c r="FD279" s="155"/>
      <c r="FE279" s="5">
        <v>4</v>
      </c>
      <c r="FF279" s="5"/>
      <c r="FG279" s="155"/>
      <c r="FH279" s="5"/>
      <c r="FI279" s="5"/>
      <c r="FJ279" s="155"/>
      <c r="FK279" s="5">
        <v>4</v>
      </c>
      <c r="FL279" s="5"/>
      <c r="FM279" s="155"/>
      <c r="FN279" s="5">
        <v>4</v>
      </c>
      <c r="FO279" s="5"/>
      <c r="FP279" s="15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249"/>
    </row>
    <row r="280" spans="1:183" ht="21" customHeight="1">
      <c r="A280" s="46">
        <v>259</v>
      </c>
      <c r="B280" s="210" t="s">
        <v>905</v>
      </c>
      <c r="C280" s="95" t="s">
        <v>906</v>
      </c>
      <c r="D280" s="50" t="s">
        <v>545</v>
      </c>
      <c r="E280" s="27">
        <v>80</v>
      </c>
      <c r="F280" s="28">
        <v>294</v>
      </c>
      <c r="G280" s="28"/>
      <c r="H280" s="269">
        <f t="shared" si="63"/>
        <v>294</v>
      </c>
      <c r="I280" s="93">
        <f t="shared" si="64"/>
        <v>0</v>
      </c>
      <c r="J280" s="49">
        <f t="shared" si="65"/>
        <v>0</v>
      </c>
      <c r="K280" s="263">
        <f t="shared" si="69"/>
        <v>0</v>
      </c>
      <c r="L280" s="147">
        <f t="shared" si="66"/>
        <v>150</v>
      </c>
      <c r="M280" s="136">
        <f t="shared" si="67"/>
        <v>195</v>
      </c>
      <c r="N280" s="188"/>
      <c r="O280" s="142">
        <f t="shared" si="68"/>
        <v>0</v>
      </c>
      <c r="P280" s="49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155"/>
      <c r="BS280" s="5"/>
      <c r="BT280" s="5"/>
      <c r="BU280" s="5"/>
      <c r="BV280" s="5"/>
      <c r="BW280" s="5"/>
      <c r="BX280" s="155"/>
      <c r="BY280" s="5"/>
      <c r="BZ280" s="5"/>
      <c r="CA280" s="155"/>
      <c r="CB280" s="5"/>
      <c r="CC280" s="5"/>
      <c r="CD280" s="15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155"/>
      <c r="CQ280" s="5"/>
      <c r="CR280" s="5"/>
      <c r="CS280" s="5"/>
      <c r="CT280" s="5"/>
      <c r="CU280" s="5"/>
      <c r="CV280" s="15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155"/>
      <c r="DI280" s="5"/>
      <c r="DJ280" s="5"/>
      <c r="DK280" s="155"/>
      <c r="DL280" s="5"/>
      <c r="DM280" s="5"/>
      <c r="DN280" s="15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155"/>
      <c r="DZ280" s="5"/>
      <c r="EA280" s="5"/>
      <c r="EB280" s="5"/>
      <c r="EC280" s="155"/>
      <c r="ED280" s="5"/>
      <c r="EE280" s="5"/>
      <c r="EF280" s="160"/>
      <c r="EG280" s="5"/>
      <c r="EH280" s="5"/>
      <c r="EI280" s="5"/>
      <c r="EJ280" s="5"/>
      <c r="EK280" s="5"/>
      <c r="EL280" s="150"/>
      <c r="EM280" s="5"/>
      <c r="EN280" s="5"/>
      <c r="EO280" s="5"/>
      <c r="EP280" s="5"/>
      <c r="EQ280" s="5"/>
      <c r="ER280" s="155"/>
      <c r="ES280" s="5"/>
      <c r="ET280" s="5"/>
      <c r="EU280" s="5"/>
      <c r="EV280" s="5"/>
      <c r="EW280" s="5"/>
      <c r="EX280" s="5"/>
      <c r="EY280" s="5"/>
      <c r="EZ280" s="5"/>
      <c r="FA280" s="155"/>
      <c r="FB280" s="5">
        <v>30</v>
      </c>
      <c r="FC280" s="5"/>
      <c r="FD280" s="155"/>
      <c r="FE280" s="5">
        <v>60</v>
      </c>
      <c r="FF280" s="5"/>
      <c r="FG280" s="155"/>
      <c r="FH280" s="5"/>
      <c r="FI280" s="5"/>
      <c r="FJ280" s="155"/>
      <c r="FK280" s="5">
        <v>30</v>
      </c>
      <c r="FL280" s="5"/>
      <c r="FM280" s="155"/>
      <c r="FN280" s="5">
        <v>30</v>
      </c>
      <c r="FO280" s="5"/>
      <c r="FP280" s="15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249"/>
    </row>
    <row r="281" spans="1:183" ht="21" customHeight="1">
      <c r="A281" s="46">
        <v>260</v>
      </c>
      <c r="B281" s="210" t="s">
        <v>907</v>
      </c>
      <c r="C281" s="100" t="s">
        <v>908</v>
      </c>
      <c r="D281" s="50" t="s">
        <v>110</v>
      </c>
      <c r="E281" s="27">
        <v>1498</v>
      </c>
      <c r="F281" s="28"/>
      <c r="G281" s="28"/>
      <c r="H281" s="269">
        <f t="shared" si="63"/>
        <v>0</v>
      </c>
      <c r="I281" s="93">
        <f t="shared" si="64"/>
        <v>0</v>
      </c>
      <c r="J281" s="49">
        <f t="shared" si="65"/>
        <v>20</v>
      </c>
      <c r="K281" s="263">
        <f>I281+J281</f>
        <v>20</v>
      </c>
      <c r="L281" s="147">
        <f t="shared" si="66"/>
        <v>5</v>
      </c>
      <c r="M281" s="136">
        <f t="shared" si="67"/>
        <v>6.5</v>
      </c>
      <c r="N281" s="188"/>
      <c r="O281" s="142">
        <f t="shared" si="68"/>
        <v>0</v>
      </c>
      <c r="P281" s="49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>
        <v>3</v>
      </c>
      <c r="BP281" s="5"/>
      <c r="BQ281" s="5"/>
      <c r="BR281" s="155"/>
      <c r="BS281" s="5"/>
      <c r="BT281" s="5"/>
      <c r="BU281" s="5"/>
      <c r="BV281" s="5"/>
      <c r="BW281" s="5"/>
      <c r="BX281" s="155"/>
      <c r="BY281" s="5"/>
      <c r="BZ281" s="5"/>
      <c r="CA281" s="155"/>
      <c r="CB281" s="5"/>
      <c r="CC281" s="5"/>
      <c r="CD281" s="15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155"/>
      <c r="CQ281" s="5"/>
      <c r="CR281" s="5"/>
      <c r="CS281" s="5"/>
      <c r="CT281" s="5"/>
      <c r="CU281" s="5"/>
      <c r="CV281" s="15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155"/>
      <c r="DI281" s="5"/>
      <c r="DJ281" s="5"/>
      <c r="DK281" s="155"/>
      <c r="DL281" s="5"/>
      <c r="DM281" s="5"/>
      <c r="DN281" s="15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155"/>
      <c r="DZ281" s="5"/>
      <c r="EA281" s="5"/>
      <c r="EB281" s="5"/>
      <c r="EC281" s="155"/>
      <c r="ED281" s="5"/>
      <c r="EE281" s="5"/>
      <c r="EF281" s="160"/>
      <c r="EG281" s="5"/>
      <c r="EH281" s="5"/>
      <c r="EI281" s="5"/>
      <c r="EJ281" s="5"/>
      <c r="EK281" s="5"/>
      <c r="EL281" s="150"/>
      <c r="EM281" s="5"/>
      <c r="EN281" s="5"/>
      <c r="EO281" s="5"/>
      <c r="EP281" s="5"/>
      <c r="EQ281" s="5"/>
      <c r="ER281" s="155">
        <v>10</v>
      </c>
      <c r="ES281" s="5"/>
      <c r="ET281" s="5"/>
      <c r="EU281" s="5">
        <v>7</v>
      </c>
      <c r="EV281" s="5">
        <v>5</v>
      </c>
      <c r="EW281" s="5"/>
      <c r="EX281" s="5"/>
      <c r="EY281" s="5"/>
      <c r="EZ281" s="5"/>
      <c r="FA281" s="155"/>
      <c r="FB281" s="5"/>
      <c r="FC281" s="5"/>
      <c r="FD281" s="155"/>
      <c r="FE281" s="5"/>
      <c r="FF281" s="5"/>
      <c r="FG281" s="155"/>
      <c r="FH281" s="5"/>
      <c r="FI281" s="5"/>
      <c r="FJ281" s="155"/>
      <c r="FK281" s="5"/>
      <c r="FL281" s="5"/>
      <c r="FM281" s="155"/>
      <c r="FN281" s="5"/>
      <c r="FO281" s="5"/>
      <c r="FP281" s="15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249"/>
    </row>
    <row r="282" spans="1:183" ht="21" customHeight="1">
      <c r="A282" s="46">
        <v>261</v>
      </c>
      <c r="B282" s="210" t="s">
        <v>909</v>
      </c>
      <c r="C282" s="97" t="s">
        <v>910</v>
      </c>
      <c r="D282" s="50" t="s">
        <v>911</v>
      </c>
      <c r="E282" s="27">
        <v>32.1</v>
      </c>
      <c r="F282" s="28">
        <v>80</v>
      </c>
      <c r="G282" s="28"/>
      <c r="H282" s="269">
        <f t="shared" si="63"/>
        <v>80</v>
      </c>
      <c r="I282" s="93">
        <f t="shared" si="64"/>
        <v>0</v>
      </c>
      <c r="J282" s="49">
        <f t="shared" si="65"/>
        <v>0</v>
      </c>
      <c r="K282" s="263">
        <f t="shared" si="69"/>
        <v>0</v>
      </c>
      <c r="L282" s="147">
        <f t="shared" si="66"/>
        <v>0</v>
      </c>
      <c r="M282" s="136">
        <f t="shared" si="67"/>
        <v>0</v>
      </c>
      <c r="N282" s="188"/>
      <c r="O282" s="142">
        <f t="shared" si="68"/>
        <v>0</v>
      </c>
      <c r="P282" s="49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155"/>
      <c r="BS282" s="5"/>
      <c r="BT282" s="5"/>
      <c r="BU282" s="5"/>
      <c r="BV282" s="5"/>
      <c r="BW282" s="5"/>
      <c r="BX282" s="155"/>
      <c r="BY282" s="5"/>
      <c r="BZ282" s="5"/>
      <c r="CA282" s="155"/>
      <c r="CB282" s="5"/>
      <c r="CC282" s="5"/>
      <c r="CD282" s="15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155"/>
      <c r="CQ282" s="5"/>
      <c r="CR282" s="5"/>
      <c r="CS282" s="5"/>
      <c r="CT282" s="5"/>
      <c r="CU282" s="5"/>
      <c r="CV282" s="15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155"/>
      <c r="DI282" s="5"/>
      <c r="DJ282" s="5"/>
      <c r="DK282" s="155"/>
      <c r="DL282" s="5"/>
      <c r="DM282" s="5"/>
      <c r="DN282" s="15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155"/>
      <c r="DZ282" s="5"/>
      <c r="EA282" s="5"/>
      <c r="EB282" s="5"/>
      <c r="EC282" s="155"/>
      <c r="ED282" s="5"/>
      <c r="EE282" s="5"/>
      <c r="EF282" s="160"/>
      <c r="EG282" s="5"/>
      <c r="EH282" s="5"/>
      <c r="EI282" s="5"/>
      <c r="EJ282" s="5"/>
      <c r="EK282" s="5"/>
      <c r="EL282" s="150"/>
      <c r="EM282" s="5"/>
      <c r="EN282" s="5"/>
      <c r="EO282" s="5"/>
      <c r="EP282" s="5"/>
      <c r="EQ282" s="5"/>
      <c r="ER282" s="155"/>
      <c r="ES282" s="5"/>
      <c r="ET282" s="5"/>
      <c r="EU282" s="5"/>
      <c r="EV282" s="5"/>
      <c r="EW282" s="5"/>
      <c r="EX282" s="5"/>
      <c r="EY282" s="5"/>
      <c r="EZ282" s="5"/>
      <c r="FA282" s="155"/>
      <c r="FB282" s="5"/>
      <c r="FC282" s="5"/>
      <c r="FD282" s="155"/>
      <c r="FE282" s="5"/>
      <c r="FF282" s="5"/>
      <c r="FG282" s="155"/>
      <c r="FH282" s="5"/>
      <c r="FI282" s="5"/>
      <c r="FJ282" s="155"/>
      <c r="FK282" s="5"/>
      <c r="FL282" s="5"/>
      <c r="FM282" s="155"/>
      <c r="FN282" s="5"/>
      <c r="FO282" s="5"/>
      <c r="FP282" s="15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250">
        <f aca="true" t="shared" si="73" ref="GA282:GA322">+L282</f>
        <v>0</v>
      </c>
    </row>
    <row r="283" spans="1:183" ht="21" customHeight="1">
      <c r="A283" s="46">
        <v>262</v>
      </c>
      <c r="B283" s="210" t="s">
        <v>912</v>
      </c>
      <c r="C283" s="97" t="s">
        <v>913</v>
      </c>
      <c r="D283" s="50" t="s">
        <v>911</v>
      </c>
      <c r="E283" s="27">
        <v>48.15</v>
      </c>
      <c r="F283" s="28">
        <v>99</v>
      </c>
      <c r="G283" s="28"/>
      <c r="H283" s="269">
        <f t="shared" si="63"/>
        <v>99</v>
      </c>
      <c r="I283" s="93">
        <f t="shared" si="64"/>
        <v>0</v>
      </c>
      <c r="J283" s="49">
        <f t="shared" si="65"/>
        <v>0</v>
      </c>
      <c r="K283" s="263">
        <f t="shared" si="69"/>
        <v>0</v>
      </c>
      <c r="L283" s="147">
        <f t="shared" si="66"/>
        <v>0</v>
      </c>
      <c r="M283" s="136">
        <f t="shared" si="67"/>
        <v>0</v>
      </c>
      <c r="N283" s="188"/>
      <c r="O283" s="142">
        <f t="shared" si="68"/>
        <v>0</v>
      </c>
      <c r="P283" s="49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155"/>
      <c r="BS283" s="5"/>
      <c r="BT283" s="5"/>
      <c r="BU283" s="5"/>
      <c r="BV283" s="5"/>
      <c r="BW283" s="5"/>
      <c r="BX283" s="155"/>
      <c r="BY283" s="5"/>
      <c r="BZ283" s="5"/>
      <c r="CA283" s="155"/>
      <c r="CB283" s="5"/>
      <c r="CC283" s="5"/>
      <c r="CD283" s="15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155"/>
      <c r="CQ283" s="5"/>
      <c r="CR283" s="5"/>
      <c r="CS283" s="5"/>
      <c r="CT283" s="5"/>
      <c r="CU283" s="5"/>
      <c r="CV283" s="15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155"/>
      <c r="DI283" s="5"/>
      <c r="DJ283" s="5"/>
      <c r="DK283" s="155"/>
      <c r="DL283" s="5"/>
      <c r="DM283" s="5"/>
      <c r="DN283" s="15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155"/>
      <c r="DZ283" s="5"/>
      <c r="EA283" s="5"/>
      <c r="EB283" s="5"/>
      <c r="EC283" s="155"/>
      <c r="ED283" s="5"/>
      <c r="EE283" s="5"/>
      <c r="EF283" s="160"/>
      <c r="EG283" s="5"/>
      <c r="EH283" s="5"/>
      <c r="EI283" s="5"/>
      <c r="EJ283" s="5"/>
      <c r="EK283" s="5"/>
      <c r="EL283" s="150"/>
      <c r="EM283" s="5"/>
      <c r="EN283" s="5"/>
      <c r="EO283" s="5"/>
      <c r="EP283" s="5"/>
      <c r="EQ283" s="5"/>
      <c r="ER283" s="155"/>
      <c r="ES283" s="5"/>
      <c r="ET283" s="5"/>
      <c r="EU283" s="5"/>
      <c r="EV283" s="5"/>
      <c r="EW283" s="5"/>
      <c r="EX283" s="5"/>
      <c r="EY283" s="5"/>
      <c r="EZ283" s="5"/>
      <c r="FA283" s="155"/>
      <c r="FB283" s="5"/>
      <c r="FC283" s="5"/>
      <c r="FD283" s="155"/>
      <c r="FE283" s="5"/>
      <c r="FF283" s="5"/>
      <c r="FG283" s="155"/>
      <c r="FH283" s="5"/>
      <c r="FI283" s="5"/>
      <c r="FJ283" s="155"/>
      <c r="FK283" s="5"/>
      <c r="FL283" s="5"/>
      <c r="FM283" s="155"/>
      <c r="FN283" s="5"/>
      <c r="FO283" s="5"/>
      <c r="FP283" s="15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250">
        <f t="shared" si="73"/>
        <v>0</v>
      </c>
    </row>
    <row r="284" spans="1:183" ht="21" customHeight="1">
      <c r="A284" s="46">
        <v>263</v>
      </c>
      <c r="B284" s="94" t="s">
        <v>914</v>
      </c>
      <c r="C284" s="97" t="s">
        <v>915</v>
      </c>
      <c r="D284" s="50" t="s">
        <v>911</v>
      </c>
      <c r="E284" s="27">
        <v>10.7</v>
      </c>
      <c r="F284" s="28">
        <v>40</v>
      </c>
      <c r="G284" s="28"/>
      <c r="H284" s="269">
        <f t="shared" si="63"/>
        <v>40</v>
      </c>
      <c r="I284" s="93">
        <f t="shared" si="64"/>
        <v>0</v>
      </c>
      <c r="J284" s="49">
        <f t="shared" si="65"/>
        <v>0</v>
      </c>
      <c r="K284" s="263">
        <f t="shared" si="69"/>
        <v>0</v>
      </c>
      <c r="L284" s="147">
        <f t="shared" si="66"/>
        <v>0</v>
      </c>
      <c r="M284" s="136">
        <f t="shared" si="67"/>
        <v>0</v>
      </c>
      <c r="N284" s="188"/>
      <c r="O284" s="142">
        <f t="shared" si="68"/>
        <v>0</v>
      </c>
      <c r="P284" s="49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155"/>
      <c r="BS284" s="5"/>
      <c r="BT284" s="5"/>
      <c r="BU284" s="5"/>
      <c r="BV284" s="5"/>
      <c r="BW284" s="5"/>
      <c r="BX284" s="155"/>
      <c r="BY284" s="5"/>
      <c r="BZ284" s="5"/>
      <c r="CA284" s="155"/>
      <c r="CB284" s="5"/>
      <c r="CC284" s="5"/>
      <c r="CD284" s="15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155"/>
      <c r="CQ284" s="5"/>
      <c r="CR284" s="5"/>
      <c r="CS284" s="5"/>
      <c r="CT284" s="5"/>
      <c r="CU284" s="5"/>
      <c r="CV284" s="15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155"/>
      <c r="DI284" s="5"/>
      <c r="DJ284" s="5"/>
      <c r="DK284" s="155"/>
      <c r="DL284" s="5"/>
      <c r="DM284" s="5"/>
      <c r="DN284" s="15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155"/>
      <c r="DZ284" s="5"/>
      <c r="EA284" s="5"/>
      <c r="EB284" s="5"/>
      <c r="EC284" s="155"/>
      <c r="ED284" s="5"/>
      <c r="EE284" s="5"/>
      <c r="EF284" s="160"/>
      <c r="EG284" s="5"/>
      <c r="EH284" s="5"/>
      <c r="EI284" s="5"/>
      <c r="EJ284" s="5"/>
      <c r="EK284" s="5"/>
      <c r="EL284" s="150"/>
      <c r="EM284" s="5"/>
      <c r="EN284" s="5"/>
      <c r="EO284" s="5"/>
      <c r="EP284" s="5"/>
      <c r="EQ284" s="5"/>
      <c r="ER284" s="155"/>
      <c r="ES284" s="5"/>
      <c r="ET284" s="5"/>
      <c r="EU284" s="5"/>
      <c r="EV284" s="5"/>
      <c r="EW284" s="5"/>
      <c r="EX284" s="5"/>
      <c r="EY284" s="5"/>
      <c r="EZ284" s="5"/>
      <c r="FA284" s="155"/>
      <c r="FB284" s="5"/>
      <c r="FC284" s="5"/>
      <c r="FD284" s="155"/>
      <c r="FE284" s="5"/>
      <c r="FF284" s="5"/>
      <c r="FG284" s="155"/>
      <c r="FH284" s="5"/>
      <c r="FI284" s="5"/>
      <c r="FJ284" s="155"/>
      <c r="FK284" s="5"/>
      <c r="FL284" s="5"/>
      <c r="FM284" s="155"/>
      <c r="FN284" s="5"/>
      <c r="FO284" s="5"/>
      <c r="FP284" s="15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250">
        <f t="shared" si="73"/>
        <v>0</v>
      </c>
    </row>
    <row r="285" spans="1:183" ht="21" customHeight="1">
      <c r="A285" s="46">
        <v>264</v>
      </c>
      <c r="B285" s="94"/>
      <c r="C285" s="95" t="s">
        <v>916</v>
      </c>
      <c r="D285" s="50" t="s">
        <v>78</v>
      </c>
      <c r="E285" s="27"/>
      <c r="F285" s="28"/>
      <c r="G285" s="28"/>
      <c r="H285" s="269">
        <f t="shared" si="63"/>
        <v>0</v>
      </c>
      <c r="I285" s="93">
        <f t="shared" si="64"/>
        <v>0</v>
      </c>
      <c r="J285" s="49">
        <f t="shared" si="65"/>
        <v>0</v>
      </c>
      <c r="K285" s="263">
        <f t="shared" si="69"/>
        <v>0</v>
      </c>
      <c r="L285" s="147">
        <f t="shared" si="66"/>
        <v>0</v>
      </c>
      <c r="M285" s="136">
        <f t="shared" si="67"/>
        <v>0</v>
      </c>
      <c r="N285" s="188">
        <f aca="true" t="shared" si="74" ref="N285:N292">L285-K285-H285</f>
        <v>0</v>
      </c>
      <c r="O285" s="142">
        <f t="shared" si="68"/>
        <v>0</v>
      </c>
      <c r="P285" s="49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155"/>
      <c r="BS285" s="5"/>
      <c r="BT285" s="5"/>
      <c r="BU285" s="5"/>
      <c r="BV285" s="5"/>
      <c r="BW285" s="5"/>
      <c r="BX285" s="155"/>
      <c r="BY285" s="5"/>
      <c r="BZ285" s="5"/>
      <c r="CA285" s="155"/>
      <c r="CB285" s="5"/>
      <c r="CC285" s="5"/>
      <c r="CD285" s="15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155"/>
      <c r="CQ285" s="5"/>
      <c r="CR285" s="5"/>
      <c r="CS285" s="5"/>
      <c r="CT285" s="5"/>
      <c r="CU285" s="5"/>
      <c r="CV285" s="15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155"/>
      <c r="DI285" s="5"/>
      <c r="DJ285" s="5"/>
      <c r="DK285" s="155"/>
      <c r="DL285" s="5"/>
      <c r="DM285" s="5"/>
      <c r="DN285" s="15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155"/>
      <c r="DZ285" s="5"/>
      <c r="EA285" s="5"/>
      <c r="EB285" s="5"/>
      <c r="EC285" s="155"/>
      <c r="ED285" s="5"/>
      <c r="EE285" s="5"/>
      <c r="EF285" s="160"/>
      <c r="EG285" s="5"/>
      <c r="EH285" s="5"/>
      <c r="EI285" s="5"/>
      <c r="EJ285" s="5"/>
      <c r="EK285" s="5"/>
      <c r="EL285" s="150"/>
      <c r="EM285" s="5"/>
      <c r="EN285" s="5"/>
      <c r="EO285" s="5"/>
      <c r="EP285" s="5"/>
      <c r="EQ285" s="5"/>
      <c r="ER285" s="155"/>
      <c r="ES285" s="5"/>
      <c r="ET285" s="5"/>
      <c r="EU285" s="5"/>
      <c r="EV285" s="5"/>
      <c r="EW285" s="5"/>
      <c r="EX285" s="5"/>
      <c r="EY285" s="5"/>
      <c r="EZ285" s="5"/>
      <c r="FA285" s="155"/>
      <c r="FB285" s="5"/>
      <c r="FC285" s="5"/>
      <c r="FD285" s="155"/>
      <c r="FE285" s="5"/>
      <c r="FF285" s="5"/>
      <c r="FG285" s="155"/>
      <c r="FH285" s="5"/>
      <c r="FI285" s="5"/>
      <c r="FJ285" s="155"/>
      <c r="FK285" s="5"/>
      <c r="FL285" s="5"/>
      <c r="FM285" s="155"/>
      <c r="FN285" s="5"/>
      <c r="FO285" s="5"/>
      <c r="FP285" s="15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250">
        <f t="shared" si="73"/>
        <v>0</v>
      </c>
    </row>
    <row r="286" spans="1:183" ht="21" customHeight="1">
      <c r="A286" s="46">
        <v>265</v>
      </c>
      <c r="B286" s="94"/>
      <c r="C286" s="95" t="s">
        <v>917</v>
      </c>
      <c r="D286" s="50" t="s">
        <v>78</v>
      </c>
      <c r="E286" s="27"/>
      <c r="F286" s="28"/>
      <c r="G286" s="28"/>
      <c r="H286" s="269">
        <f t="shared" si="63"/>
        <v>0</v>
      </c>
      <c r="I286" s="93">
        <f t="shared" si="64"/>
        <v>0</v>
      </c>
      <c r="J286" s="49">
        <f t="shared" si="65"/>
        <v>0</v>
      </c>
      <c r="K286" s="263">
        <f t="shared" si="69"/>
        <v>0</v>
      </c>
      <c r="L286" s="147">
        <f t="shared" si="66"/>
        <v>0</v>
      </c>
      <c r="M286" s="136">
        <f t="shared" si="67"/>
        <v>0</v>
      </c>
      <c r="N286" s="188">
        <f t="shared" si="74"/>
        <v>0</v>
      </c>
      <c r="O286" s="142">
        <f t="shared" si="68"/>
        <v>0</v>
      </c>
      <c r="P286" s="49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155"/>
      <c r="BS286" s="5"/>
      <c r="BT286" s="5"/>
      <c r="BU286" s="5"/>
      <c r="BV286" s="5"/>
      <c r="BW286" s="5"/>
      <c r="BX286" s="155"/>
      <c r="BY286" s="5"/>
      <c r="BZ286" s="5"/>
      <c r="CA286" s="155"/>
      <c r="CB286" s="5"/>
      <c r="CC286" s="5"/>
      <c r="CD286" s="15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155"/>
      <c r="CQ286" s="5"/>
      <c r="CR286" s="5"/>
      <c r="CS286" s="5"/>
      <c r="CT286" s="5"/>
      <c r="CU286" s="5"/>
      <c r="CV286" s="15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155"/>
      <c r="DI286" s="5"/>
      <c r="DJ286" s="5"/>
      <c r="DK286" s="155"/>
      <c r="DL286" s="5"/>
      <c r="DM286" s="5"/>
      <c r="DN286" s="15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155"/>
      <c r="DZ286" s="5"/>
      <c r="EA286" s="5"/>
      <c r="EB286" s="5"/>
      <c r="EC286" s="155"/>
      <c r="ED286" s="5"/>
      <c r="EE286" s="5"/>
      <c r="EF286" s="160"/>
      <c r="EG286" s="5"/>
      <c r="EH286" s="5"/>
      <c r="EI286" s="5"/>
      <c r="EJ286" s="5"/>
      <c r="EK286" s="5"/>
      <c r="EL286" s="150"/>
      <c r="EM286" s="5"/>
      <c r="EN286" s="5"/>
      <c r="EO286" s="5"/>
      <c r="EP286" s="5"/>
      <c r="EQ286" s="5"/>
      <c r="ER286" s="155"/>
      <c r="ES286" s="5"/>
      <c r="ET286" s="5"/>
      <c r="EU286" s="5"/>
      <c r="EV286" s="5"/>
      <c r="EW286" s="5"/>
      <c r="EX286" s="5"/>
      <c r="EY286" s="5"/>
      <c r="EZ286" s="5"/>
      <c r="FA286" s="155"/>
      <c r="FB286" s="5"/>
      <c r="FC286" s="5"/>
      <c r="FD286" s="155"/>
      <c r="FE286" s="5"/>
      <c r="FF286" s="5"/>
      <c r="FG286" s="155"/>
      <c r="FH286" s="5"/>
      <c r="FI286" s="5"/>
      <c r="FJ286" s="155"/>
      <c r="FK286" s="5"/>
      <c r="FL286" s="5"/>
      <c r="FM286" s="155"/>
      <c r="FN286" s="5"/>
      <c r="FO286" s="5"/>
      <c r="FP286" s="15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250">
        <f t="shared" si="73"/>
        <v>0</v>
      </c>
    </row>
    <row r="287" spans="1:183" ht="21" customHeight="1">
      <c r="A287" s="46">
        <v>266</v>
      </c>
      <c r="B287" s="94"/>
      <c r="C287" s="95" t="s">
        <v>918</v>
      </c>
      <c r="D287" s="50" t="s">
        <v>78</v>
      </c>
      <c r="E287" s="27"/>
      <c r="F287" s="28"/>
      <c r="G287" s="28"/>
      <c r="H287" s="269">
        <f t="shared" si="63"/>
        <v>0</v>
      </c>
      <c r="I287" s="93">
        <f t="shared" si="64"/>
        <v>0</v>
      </c>
      <c r="J287" s="49">
        <f t="shared" si="65"/>
        <v>0</v>
      </c>
      <c r="K287" s="263">
        <f t="shared" si="69"/>
        <v>0</v>
      </c>
      <c r="L287" s="147">
        <f t="shared" si="66"/>
        <v>0</v>
      </c>
      <c r="M287" s="136">
        <f t="shared" si="67"/>
        <v>0</v>
      </c>
      <c r="N287" s="188">
        <f t="shared" si="74"/>
        <v>0</v>
      </c>
      <c r="O287" s="142">
        <f t="shared" si="68"/>
        <v>0</v>
      </c>
      <c r="P287" s="49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155"/>
      <c r="BS287" s="5"/>
      <c r="BT287" s="5"/>
      <c r="BU287" s="5"/>
      <c r="BV287" s="5"/>
      <c r="BW287" s="5"/>
      <c r="BX287" s="155"/>
      <c r="BY287" s="5"/>
      <c r="BZ287" s="5"/>
      <c r="CA287" s="155"/>
      <c r="CB287" s="5"/>
      <c r="CC287" s="5"/>
      <c r="CD287" s="15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155"/>
      <c r="CQ287" s="5"/>
      <c r="CR287" s="5"/>
      <c r="CS287" s="5"/>
      <c r="CT287" s="5"/>
      <c r="CU287" s="5"/>
      <c r="CV287" s="15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155"/>
      <c r="DI287" s="5"/>
      <c r="DJ287" s="5"/>
      <c r="DK287" s="155"/>
      <c r="DL287" s="5"/>
      <c r="DM287" s="5"/>
      <c r="DN287" s="15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155"/>
      <c r="DZ287" s="5"/>
      <c r="EA287" s="5"/>
      <c r="EB287" s="5"/>
      <c r="EC287" s="155"/>
      <c r="ED287" s="5"/>
      <c r="EE287" s="5"/>
      <c r="EF287" s="160"/>
      <c r="EG287" s="5"/>
      <c r="EH287" s="5"/>
      <c r="EI287" s="5"/>
      <c r="EJ287" s="5"/>
      <c r="EK287" s="5"/>
      <c r="EL287" s="150"/>
      <c r="EM287" s="5"/>
      <c r="EN287" s="5"/>
      <c r="EO287" s="5"/>
      <c r="EP287" s="5"/>
      <c r="EQ287" s="5"/>
      <c r="ER287" s="155"/>
      <c r="ES287" s="5"/>
      <c r="ET287" s="5"/>
      <c r="EU287" s="5"/>
      <c r="EV287" s="5"/>
      <c r="EW287" s="5"/>
      <c r="EX287" s="5"/>
      <c r="EY287" s="5"/>
      <c r="EZ287" s="5"/>
      <c r="FA287" s="155"/>
      <c r="FB287" s="5"/>
      <c r="FC287" s="5"/>
      <c r="FD287" s="155"/>
      <c r="FE287" s="5"/>
      <c r="FF287" s="5"/>
      <c r="FG287" s="155"/>
      <c r="FH287" s="5"/>
      <c r="FI287" s="5"/>
      <c r="FJ287" s="155"/>
      <c r="FK287" s="5"/>
      <c r="FL287" s="5"/>
      <c r="FM287" s="155"/>
      <c r="FN287" s="5"/>
      <c r="FO287" s="5"/>
      <c r="FP287" s="15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250">
        <f t="shared" si="73"/>
        <v>0</v>
      </c>
    </row>
    <row r="288" spans="1:183" ht="21" customHeight="1">
      <c r="A288" s="46">
        <v>267</v>
      </c>
      <c r="B288" s="94"/>
      <c r="C288" s="95" t="s">
        <v>919</v>
      </c>
      <c r="D288" s="50" t="s">
        <v>78</v>
      </c>
      <c r="E288" s="27"/>
      <c r="F288" s="28"/>
      <c r="G288" s="28"/>
      <c r="H288" s="269">
        <f t="shared" si="63"/>
        <v>0</v>
      </c>
      <c r="I288" s="93">
        <f t="shared" si="64"/>
        <v>0</v>
      </c>
      <c r="J288" s="49">
        <f t="shared" si="65"/>
        <v>0</v>
      </c>
      <c r="K288" s="263">
        <f t="shared" si="69"/>
        <v>0</v>
      </c>
      <c r="L288" s="147">
        <f t="shared" si="66"/>
        <v>0</v>
      </c>
      <c r="M288" s="136">
        <f t="shared" si="67"/>
        <v>0</v>
      </c>
      <c r="N288" s="188">
        <f t="shared" si="74"/>
        <v>0</v>
      </c>
      <c r="O288" s="142">
        <f t="shared" si="68"/>
        <v>0</v>
      </c>
      <c r="P288" s="49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155"/>
      <c r="BS288" s="5"/>
      <c r="BT288" s="5"/>
      <c r="BU288" s="5"/>
      <c r="BV288" s="5"/>
      <c r="BW288" s="5"/>
      <c r="BX288" s="155"/>
      <c r="BY288" s="5"/>
      <c r="BZ288" s="5"/>
      <c r="CA288" s="155"/>
      <c r="CB288" s="5"/>
      <c r="CC288" s="5"/>
      <c r="CD288" s="15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155"/>
      <c r="CQ288" s="5"/>
      <c r="CR288" s="5"/>
      <c r="CS288" s="5"/>
      <c r="CT288" s="5"/>
      <c r="CU288" s="5"/>
      <c r="CV288" s="15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155"/>
      <c r="DI288" s="5"/>
      <c r="DJ288" s="5"/>
      <c r="DK288" s="155"/>
      <c r="DL288" s="5"/>
      <c r="DM288" s="5"/>
      <c r="DN288" s="15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155"/>
      <c r="DZ288" s="5"/>
      <c r="EA288" s="5"/>
      <c r="EB288" s="5"/>
      <c r="EC288" s="155"/>
      <c r="ED288" s="5"/>
      <c r="EE288" s="5"/>
      <c r="EF288" s="160"/>
      <c r="EG288" s="5"/>
      <c r="EH288" s="5"/>
      <c r="EI288" s="5"/>
      <c r="EJ288" s="5"/>
      <c r="EK288" s="5"/>
      <c r="EL288" s="150"/>
      <c r="EM288" s="5"/>
      <c r="EN288" s="5"/>
      <c r="EO288" s="5"/>
      <c r="EP288" s="5"/>
      <c r="EQ288" s="5"/>
      <c r="ER288" s="155"/>
      <c r="ES288" s="5"/>
      <c r="ET288" s="5"/>
      <c r="EU288" s="5"/>
      <c r="EV288" s="5"/>
      <c r="EW288" s="5"/>
      <c r="EX288" s="5"/>
      <c r="EY288" s="5"/>
      <c r="EZ288" s="5"/>
      <c r="FA288" s="155"/>
      <c r="FB288" s="5"/>
      <c r="FC288" s="5"/>
      <c r="FD288" s="155"/>
      <c r="FE288" s="5"/>
      <c r="FF288" s="5"/>
      <c r="FG288" s="155"/>
      <c r="FH288" s="5"/>
      <c r="FI288" s="5"/>
      <c r="FJ288" s="155"/>
      <c r="FK288" s="5"/>
      <c r="FL288" s="5"/>
      <c r="FM288" s="155"/>
      <c r="FN288" s="5"/>
      <c r="FO288" s="5"/>
      <c r="FP288" s="15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250">
        <f t="shared" si="73"/>
        <v>0</v>
      </c>
    </row>
    <row r="289" spans="1:183" ht="21" customHeight="1">
      <c r="A289" s="46">
        <v>268</v>
      </c>
      <c r="B289" s="94" t="s">
        <v>1995</v>
      </c>
      <c r="C289" s="273" t="s">
        <v>1806</v>
      </c>
      <c r="D289" s="50"/>
      <c r="E289" s="27">
        <v>1.12</v>
      </c>
      <c r="F289" s="28"/>
      <c r="G289" s="28"/>
      <c r="H289" s="269">
        <f t="shared" si="63"/>
        <v>0</v>
      </c>
      <c r="I289" s="93">
        <f t="shared" si="64"/>
        <v>0</v>
      </c>
      <c r="J289" s="49">
        <f t="shared" si="65"/>
        <v>0</v>
      </c>
      <c r="K289" s="263">
        <f t="shared" si="69"/>
        <v>0</v>
      </c>
      <c r="L289" s="147">
        <f t="shared" si="66"/>
        <v>0</v>
      </c>
      <c r="M289" s="136">
        <f t="shared" si="67"/>
        <v>0</v>
      </c>
      <c r="N289" s="188">
        <f t="shared" si="74"/>
        <v>0</v>
      </c>
      <c r="O289" s="142">
        <f t="shared" si="68"/>
        <v>0</v>
      </c>
      <c r="P289" s="49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155"/>
      <c r="BS289" s="5"/>
      <c r="BT289" s="5"/>
      <c r="BU289" s="5"/>
      <c r="BV289" s="5"/>
      <c r="BW289" s="5"/>
      <c r="BX289" s="155"/>
      <c r="BY289" s="5"/>
      <c r="BZ289" s="5"/>
      <c r="CA289" s="155"/>
      <c r="CB289" s="5"/>
      <c r="CC289" s="5"/>
      <c r="CD289" s="15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155"/>
      <c r="CQ289" s="5"/>
      <c r="CR289" s="5"/>
      <c r="CS289" s="5"/>
      <c r="CT289" s="5"/>
      <c r="CU289" s="5"/>
      <c r="CV289" s="15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155"/>
      <c r="DI289" s="5"/>
      <c r="DJ289" s="5"/>
      <c r="DK289" s="155"/>
      <c r="DL289" s="5"/>
      <c r="DM289" s="5"/>
      <c r="DN289" s="15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155"/>
      <c r="DZ289" s="5"/>
      <c r="EA289" s="5"/>
      <c r="EB289" s="5"/>
      <c r="EC289" s="155"/>
      <c r="ED289" s="5"/>
      <c r="EE289" s="5"/>
      <c r="EF289" s="160"/>
      <c r="EG289" s="5"/>
      <c r="EH289" s="5"/>
      <c r="EI289" s="5"/>
      <c r="EJ289" s="5"/>
      <c r="EK289" s="5"/>
      <c r="EL289" s="150"/>
      <c r="EM289" s="5"/>
      <c r="EN289" s="5"/>
      <c r="EO289" s="5"/>
      <c r="EP289" s="5"/>
      <c r="EQ289" s="5"/>
      <c r="ER289" s="155"/>
      <c r="ES289" s="5"/>
      <c r="ET289" s="5"/>
      <c r="EU289" s="5"/>
      <c r="EV289" s="5"/>
      <c r="EW289" s="5"/>
      <c r="EX289" s="5"/>
      <c r="EY289" s="5"/>
      <c r="EZ289" s="5"/>
      <c r="FA289" s="155"/>
      <c r="FB289" s="5"/>
      <c r="FC289" s="5"/>
      <c r="FD289" s="155"/>
      <c r="FE289" s="5"/>
      <c r="FF289" s="5"/>
      <c r="FG289" s="155"/>
      <c r="FH289" s="5"/>
      <c r="FI289" s="5"/>
      <c r="FJ289" s="155"/>
      <c r="FK289" s="5"/>
      <c r="FL289" s="5"/>
      <c r="FM289" s="155"/>
      <c r="FN289" s="5"/>
      <c r="FO289" s="5"/>
      <c r="FP289" s="15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250" t="s">
        <v>1909</v>
      </c>
    </row>
    <row r="290" spans="1:183" ht="21" customHeight="1">
      <c r="A290" s="46">
        <v>269</v>
      </c>
      <c r="B290" s="210" t="s">
        <v>920</v>
      </c>
      <c r="C290" s="95" t="s">
        <v>2059</v>
      </c>
      <c r="D290" s="50" t="s">
        <v>911</v>
      </c>
      <c r="E290" s="27">
        <v>1.12</v>
      </c>
      <c r="F290" s="28"/>
      <c r="G290" s="28"/>
      <c r="H290" s="269">
        <f t="shared" si="63"/>
        <v>0</v>
      </c>
      <c r="I290" s="93">
        <f t="shared" si="64"/>
        <v>0</v>
      </c>
      <c r="J290" s="49">
        <f t="shared" si="65"/>
        <v>117971</v>
      </c>
      <c r="K290" s="263">
        <f t="shared" si="69"/>
        <v>117971</v>
      </c>
      <c r="L290" s="147">
        <f t="shared" si="66"/>
        <v>253000</v>
      </c>
      <c r="M290" s="136">
        <f t="shared" si="67"/>
        <v>328900</v>
      </c>
      <c r="N290" s="188">
        <f t="shared" si="74"/>
        <v>135029</v>
      </c>
      <c r="O290" s="212">
        <f t="shared" si="68"/>
        <v>151232.48</v>
      </c>
      <c r="P290" s="49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155"/>
      <c r="BS290" s="5"/>
      <c r="BT290" s="5"/>
      <c r="BU290" s="5"/>
      <c r="BV290" s="5"/>
      <c r="BW290" s="5"/>
      <c r="BX290" s="155"/>
      <c r="BY290" s="5"/>
      <c r="BZ290" s="5"/>
      <c r="CA290" s="155"/>
      <c r="CB290" s="5"/>
      <c r="CC290" s="5"/>
      <c r="CD290" s="15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155"/>
      <c r="CQ290" s="5"/>
      <c r="CR290" s="5"/>
      <c r="CS290" s="5"/>
      <c r="CT290" s="5"/>
      <c r="CU290" s="5"/>
      <c r="CV290" s="15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155"/>
      <c r="DI290" s="5"/>
      <c r="DJ290" s="5"/>
      <c r="DK290" s="155"/>
      <c r="DL290" s="5"/>
      <c r="DM290" s="5"/>
      <c r="DN290" s="155">
        <v>117971</v>
      </c>
      <c r="DO290" s="5">
        <v>250000</v>
      </c>
      <c r="DP290" s="5"/>
      <c r="DQ290" s="5"/>
      <c r="DR290" s="5"/>
      <c r="DS290" s="5"/>
      <c r="DT290" s="5"/>
      <c r="DU290" s="5"/>
      <c r="DV290" s="5"/>
      <c r="DW290" s="5"/>
      <c r="DX290" s="5"/>
      <c r="DY290" s="155"/>
      <c r="DZ290" s="5"/>
      <c r="EA290" s="5"/>
      <c r="EB290" s="5"/>
      <c r="EC290" s="155"/>
      <c r="ED290" s="5"/>
      <c r="EE290" s="5"/>
      <c r="EF290" s="160"/>
      <c r="EG290" s="5"/>
      <c r="EH290" s="5"/>
      <c r="EI290" s="5"/>
      <c r="EJ290" s="5"/>
      <c r="EK290" s="5"/>
      <c r="EL290" s="150"/>
      <c r="EM290" s="5"/>
      <c r="EN290" s="5"/>
      <c r="EO290" s="5"/>
      <c r="EP290" s="5"/>
      <c r="EQ290" s="5"/>
      <c r="ER290" s="155"/>
      <c r="ES290" s="5"/>
      <c r="ET290" s="5"/>
      <c r="EU290" s="5"/>
      <c r="EV290" s="5"/>
      <c r="EW290" s="5"/>
      <c r="EX290" s="5"/>
      <c r="EY290" s="5"/>
      <c r="EZ290" s="5"/>
      <c r="FA290" s="155"/>
      <c r="FB290" s="5"/>
      <c r="FC290" s="5"/>
      <c r="FD290" s="155"/>
      <c r="FE290" s="5"/>
      <c r="FF290" s="5"/>
      <c r="FG290" s="155"/>
      <c r="FH290" s="5">
        <v>3000</v>
      </c>
      <c r="FI290" s="5"/>
      <c r="FJ290" s="155"/>
      <c r="FK290" s="5"/>
      <c r="FL290" s="5"/>
      <c r="FM290" s="155"/>
      <c r="FN290" s="5"/>
      <c r="FO290" s="5"/>
      <c r="FP290" s="15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250" t="s">
        <v>1910</v>
      </c>
    </row>
    <row r="291" spans="1:183" ht="21" customHeight="1">
      <c r="A291" s="46">
        <v>270</v>
      </c>
      <c r="B291" s="210" t="s">
        <v>921</v>
      </c>
      <c r="C291" s="95" t="s">
        <v>922</v>
      </c>
      <c r="D291" s="50" t="s">
        <v>911</v>
      </c>
      <c r="E291" s="27">
        <v>0.566</v>
      </c>
      <c r="F291" s="28">
        <v>1210000</v>
      </c>
      <c r="G291" s="28"/>
      <c r="H291" s="269">
        <f t="shared" si="63"/>
        <v>1210000</v>
      </c>
      <c r="I291" s="93">
        <f t="shared" si="64"/>
        <v>0</v>
      </c>
      <c r="J291" s="49">
        <f t="shared" si="65"/>
        <v>294956</v>
      </c>
      <c r="K291" s="263">
        <f t="shared" si="69"/>
        <v>294956</v>
      </c>
      <c r="L291" s="147">
        <f t="shared" si="66"/>
        <v>1713300</v>
      </c>
      <c r="M291" s="136">
        <f t="shared" si="67"/>
        <v>2227290</v>
      </c>
      <c r="N291" s="188">
        <f t="shared" si="74"/>
        <v>208344</v>
      </c>
      <c r="O291" s="142">
        <f t="shared" si="68"/>
        <v>117922.70399999998</v>
      </c>
      <c r="P291" s="49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155"/>
      <c r="BS291" s="5"/>
      <c r="BT291" s="5"/>
      <c r="BU291" s="5"/>
      <c r="BV291" s="5"/>
      <c r="BW291" s="5"/>
      <c r="BX291" s="155"/>
      <c r="BY291" s="5"/>
      <c r="BZ291" s="5"/>
      <c r="CA291" s="155"/>
      <c r="CB291" s="5"/>
      <c r="CC291" s="5"/>
      <c r="CD291" s="155"/>
      <c r="CE291" s="5"/>
      <c r="CF291" s="5"/>
      <c r="CG291" s="252">
        <v>205771</v>
      </c>
      <c r="CH291" s="252">
        <v>1500000</v>
      </c>
      <c r="CI291" s="5"/>
      <c r="CJ291" s="5"/>
      <c r="CK291" s="5"/>
      <c r="CL291" s="5"/>
      <c r="CM291" s="5"/>
      <c r="CN291" s="5"/>
      <c r="CO291" s="5"/>
      <c r="CP291" s="155"/>
      <c r="CQ291" s="5"/>
      <c r="CR291" s="5"/>
      <c r="CS291" s="5"/>
      <c r="CT291" s="5"/>
      <c r="CU291" s="5"/>
      <c r="CV291" s="15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155"/>
      <c r="DI291" s="5"/>
      <c r="DJ291" s="5"/>
      <c r="DK291" s="155"/>
      <c r="DL291" s="5"/>
      <c r="DM291" s="5"/>
      <c r="DN291" s="15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155"/>
      <c r="DZ291" s="5"/>
      <c r="EA291" s="5"/>
      <c r="EB291" s="5"/>
      <c r="EC291" s="155"/>
      <c r="ED291" s="5"/>
      <c r="EE291" s="5"/>
      <c r="EF291" s="160"/>
      <c r="EG291" s="5"/>
      <c r="EH291" s="5"/>
      <c r="EI291" s="5"/>
      <c r="EJ291" s="5"/>
      <c r="EK291" s="5"/>
      <c r="EL291" s="150"/>
      <c r="EM291" s="5"/>
      <c r="EN291" s="5"/>
      <c r="EO291" s="5"/>
      <c r="EP291" s="5"/>
      <c r="EQ291" s="5"/>
      <c r="ER291" s="155"/>
      <c r="ES291" s="5"/>
      <c r="ET291" s="5"/>
      <c r="EU291" s="5"/>
      <c r="EV291" s="5"/>
      <c r="EW291" s="5"/>
      <c r="EX291" s="5"/>
      <c r="EY291" s="5"/>
      <c r="EZ291" s="5"/>
      <c r="FA291" s="155"/>
      <c r="FB291" s="5"/>
      <c r="FC291" s="5"/>
      <c r="FD291" s="155">
        <v>87000</v>
      </c>
      <c r="FE291" s="5">
        <v>210000</v>
      </c>
      <c r="FF291" s="5"/>
      <c r="FG291" s="155"/>
      <c r="FH291" s="5"/>
      <c r="FI291" s="5"/>
      <c r="FJ291" s="155"/>
      <c r="FK291" s="5">
        <v>300</v>
      </c>
      <c r="FL291" s="5"/>
      <c r="FM291" s="155"/>
      <c r="FN291" s="5"/>
      <c r="FO291" s="5"/>
      <c r="FP291" s="155">
        <v>2185</v>
      </c>
      <c r="FQ291" s="5">
        <v>3000</v>
      </c>
      <c r="FR291" s="5"/>
      <c r="FS291" s="5"/>
      <c r="FT291" s="5"/>
      <c r="FU291" s="5"/>
      <c r="FV291" s="5"/>
      <c r="FW291" s="5"/>
      <c r="FX291" s="5"/>
      <c r="FY291" s="5"/>
      <c r="FZ291" s="5"/>
      <c r="GA291" s="250" t="s">
        <v>2025</v>
      </c>
    </row>
    <row r="292" spans="1:183" ht="18.75" customHeight="1">
      <c r="A292" s="46">
        <v>271</v>
      </c>
      <c r="B292" s="210" t="s">
        <v>923</v>
      </c>
      <c r="C292" s="95" t="s">
        <v>924</v>
      </c>
      <c r="D292" s="50" t="s">
        <v>911</v>
      </c>
      <c r="E292" s="27">
        <v>1.08</v>
      </c>
      <c r="F292" s="28">
        <v>317500</v>
      </c>
      <c r="G292" s="28"/>
      <c r="H292" s="269">
        <f t="shared" si="63"/>
        <v>317500</v>
      </c>
      <c r="I292" s="93">
        <f t="shared" si="64"/>
        <v>0</v>
      </c>
      <c r="J292" s="49">
        <f t="shared" si="65"/>
        <v>33000</v>
      </c>
      <c r="K292" s="263">
        <f t="shared" si="69"/>
        <v>33000</v>
      </c>
      <c r="L292" s="147">
        <f t="shared" si="66"/>
        <v>430000</v>
      </c>
      <c r="M292" s="136">
        <f t="shared" si="67"/>
        <v>559000</v>
      </c>
      <c r="N292" s="188">
        <f t="shared" si="74"/>
        <v>79500</v>
      </c>
      <c r="O292" s="142">
        <f t="shared" si="68"/>
        <v>85860</v>
      </c>
      <c r="P292" s="49"/>
      <c r="Q292" s="5">
        <v>65000</v>
      </c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155"/>
      <c r="BS292" s="5"/>
      <c r="BT292" s="5"/>
      <c r="BU292" s="5"/>
      <c r="BV292" s="5"/>
      <c r="BW292" s="5"/>
      <c r="BX292" s="155"/>
      <c r="BY292" s="5"/>
      <c r="BZ292" s="5"/>
      <c r="CA292" s="155"/>
      <c r="CB292" s="5"/>
      <c r="CC292" s="5"/>
      <c r="CD292" s="15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155"/>
      <c r="CQ292" s="5"/>
      <c r="CR292" s="5"/>
      <c r="CS292" s="5"/>
      <c r="CT292" s="5"/>
      <c r="CU292" s="5"/>
      <c r="CV292" s="155"/>
      <c r="CW292" s="5"/>
      <c r="CX292" s="5"/>
      <c r="CY292" s="5">
        <v>20000</v>
      </c>
      <c r="CZ292" s="150">
        <v>300000</v>
      </c>
      <c r="DA292" s="5"/>
      <c r="DB292" s="5"/>
      <c r="DC292" s="5"/>
      <c r="DD292" s="5"/>
      <c r="DE292" s="5"/>
      <c r="DF292" s="5"/>
      <c r="DG292" s="5"/>
      <c r="DH292" s="155"/>
      <c r="DI292" s="5"/>
      <c r="DJ292" s="5"/>
      <c r="DK292" s="155"/>
      <c r="DL292" s="5"/>
      <c r="DM292" s="5"/>
      <c r="DN292" s="15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155"/>
      <c r="DZ292" s="5"/>
      <c r="EA292" s="5"/>
      <c r="EB292" s="5"/>
      <c r="EC292" s="155"/>
      <c r="ED292" s="5"/>
      <c r="EE292" s="5"/>
      <c r="EF292" s="160"/>
      <c r="EG292" s="5"/>
      <c r="EH292" s="5"/>
      <c r="EI292" s="5"/>
      <c r="EJ292" s="5"/>
      <c r="EK292" s="5"/>
      <c r="EL292" s="150"/>
      <c r="EM292" s="5"/>
      <c r="EN292" s="5"/>
      <c r="EO292" s="5"/>
      <c r="EP292" s="5"/>
      <c r="EQ292" s="5"/>
      <c r="ER292" s="155"/>
      <c r="ES292" s="5"/>
      <c r="ET292" s="5"/>
      <c r="EU292" s="5"/>
      <c r="EV292" s="5"/>
      <c r="EW292" s="5"/>
      <c r="EX292" s="5"/>
      <c r="EY292" s="5"/>
      <c r="EZ292" s="5"/>
      <c r="FA292" s="155">
        <v>13000</v>
      </c>
      <c r="FB292" s="150">
        <v>60000</v>
      </c>
      <c r="FC292" s="5"/>
      <c r="FD292" s="155"/>
      <c r="FE292" s="5"/>
      <c r="FF292" s="5"/>
      <c r="FG292" s="155"/>
      <c r="FH292" s="5"/>
      <c r="FI292" s="5"/>
      <c r="FJ292" s="155"/>
      <c r="FK292" s="5"/>
      <c r="FL292" s="5"/>
      <c r="FM292" s="155"/>
      <c r="FN292" s="5">
        <v>5000</v>
      </c>
      <c r="FO292" s="5"/>
      <c r="FP292" s="15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250" t="s">
        <v>2026</v>
      </c>
    </row>
    <row r="293" spans="1:183" ht="21" customHeight="1">
      <c r="A293" s="46">
        <v>272</v>
      </c>
      <c r="B293" s="210" t="s">
        <v>925</v>
      </c>
      <c r="C293" s="95" t="s">
        <v>926</v>
      </c>
      <c r="D293" s="50" t="s">
        <v>911</v>
      </c>
      <c r="E293" s="27">
        <v>1.025</v>
      </c>
      <c r="F293" s="28">
        <v>393500</v>
      </c>
      <c r="G293" s="28"/>
      <c r="H293" s="269">
        <f t="shared" si="63"/>
        <v>393500</v>
      </c>
      <c r="I293" s="93">
        <f t="shared" si="64"/>
        <v>0</v>
      </c>
      <c r="J293" s="49">
        <f t="shared" si="65"/>
        <v>0</v>
      </c>
      <c r="K293" s="263">
        <f t="shared" si="69"/>
        <v>0</v>
      </c>
      <c r="L293" s="147">
        <f t="shared" si="66"/>
        <v>0</v>
      </c>
      <c r="M293" s="136">
        <f t="shared" si="67"/>
        <v>0</v>
      </c>
      <c r="N293" s="188"/>
      <c r="O293" s="142">
        <f t="shared" si="68"/>
        <v>0</v>
      </c>
      <c r="P293" s="49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155"/>
      <c r="BS293" s="5"/>
      <c r="BT293" s="5"/>
      <c r="BU293" s="5"/>
      <c r="BV293" s="5"/>
      <c r="BW293" s="5"/>
      <c r="BX293" s="155"/>
      <c r="BY293" s="5"/>
      <c r="BZ293" s="5"/>
      <c r="CA293" s="155"/>
      <c r="CB293" s="5"/>
      <c r="CC293" s="5"/>
      <c r="CD293" s="15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155"/>
      <c r="CQ293" s="5"/>
      <c r="CR293" s="5"/>
      <c r="CS293" s="5"/>
      <c r="CT293" s="5"/>
      <c r="CU293" s="5"/>
      <c r="CV293" s="15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155"/>
      <c r="DI293" s="5"/>
      <c r="DJ293" s="5"/>
      <c r="DK293" s="155"/>
      <c r="DL293" s="5"/>
      <c r="DM293" s="5"/>
      <c r="DN293" s="15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155"/>
      <c r="DZ293" s="5"/>
      <c r="EA293" s="5"/>
      <c r="EB293" s="5"/>
      <c r="EC293" s="155"/>
      <c r="ED293" s="5"/>
      <c r="EE293" s="5"/>
      <c r="EF293" s="160"/>
      <c r="EG293" s="5"/>
      <c r="EH293" s="5"/>
      <c r="EI293" s="5"/>
      <c r="EJ293" s="5"/>
      <c r="EK293" s="5"/>
      <c r="EL293" s="150"/>
      <c r="EM293" s="5"/>
      <c r="EN293" s="5"/>
      <c r="EO293" s="5"/>
      <c r="EP293" s="5"/>
      <c r="EQ293" s="5"/>
      <c r="ER293" s="155"/>
      <c r="ES293" s="5"/>
      <c r="ET293" s="5"/>
      <c r="EU293" s="5"/>
      <c r="EV293" s="5"/>
      <c r="EW293" s="5"/>
      <c r="EX293" s="5"/>
      <c r="EY293" s="5"/>
      <c r="EZ293" s="5"/>
      <c r="FA293" s="155"/>
      <c r="FB293" s="5"/>
      <c r="FC293" s="5"/>
      <c r="FD293" s="155"/>
      <c r="FE293" s="5"/>
      <c r="FF293" s="5"/>
      <c r="FG293" s="155"/>
      <c r="FH293" s="5"/>
      <c r="FI293" s="5"/>
      <c r="FJ293" s="155"/>
      <c r="FK293" s="5"/>
      <c r="FL293" s="5"/>
      <c r="FM293" s="155"/>
      <c r="FN293" s="5"/>
      <c r="FO293" s="5"/>
      <c r="FP293" s="15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250">
        <f t="shared" si="73"/>
        <v>0</v>
      </c>
    </row>
    <row r="294" spans="1:183" ht="21" customHeight="1">
      <c r="A294" s="46">
        <v>273</v>
      </c>
      <c r="B294" s="94" t="s">
        <v>927</v>
      </c>
      <c r="C294" s="97" t="s">
        <v>928</v>
      </c>
      <c r="D294" s="50" t="s">
        <v>911</v>
      </c>
      <c r="E294" s="27">
        <v>0.72</v>
      </c>
      <c r="F294" s="28"/>
      <c r="G294" s="28"/>
      <c r="H294" s="269">
        <f t="shared" si="63"/>
        <v>0</v>
      </c>
      <c r="I294" s="93">
        <f t="shared" si="64"/>
        <v>0</v>
      </c>
      <c r="J294" s="49">
        <f t="shared" si="65"/>
        <v>0</v>
      </c>
      <c r="K294" s="263">
        <f t="shared" si="69"/>
        <v>0</v>
      </c>
      <c r="L294" s="147">
        <f t="shared" si="66"/>
        <v>0</v>
      </c>
      <c r="M294" s="136">
        <f t="shared" si="67"/>
        <v>0</v>
      </c>
      <c r="N294" s="188">
        <f>L294-K294-H294</f>
        <v>0</v>
      </c>
      <c r="O294" s="142">
        <f t="shared" si="68"/>
        <v>0</v>
      </c>
      <c r="P294" s="49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155"/>
      <c r="BS294" s="5"/>
      <c r="BT294" s="5"/>
      <c r="BU294" s="5"/>
      <c r="BV294" s="5"/>
      <c r="BW294" s="5"/>
      <c r="BX294" s="155"/>
      <c r="BY294" s="5"/>
      <c r="BZ294" s="5"/>
      <c r="CA294" s="155"/>
      <c r="CB294" s="5"/>
      <c r="CC294" s="5"/>
      <c r="CD294" s="15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155"/>
      <c r="CQ294" s="5"/>
      <c r="CR294" s="5"/>
      <c r="CS294" s="5"/>
      <c r="CT294" s="5"/>
      <c r="CU294" s="5"/>
      <c r="CV294" s="15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155"/>
      <c r="DI294" s="5"/>
      <c r="DJ294" s="5"/>
      <c r="DK294" s="155"/>
      <c r="DL294" s="5"/>
      <c r="DM294" s="5"/>
      <c r="DN294" s="15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155"/>
      <c r="DZ294" s="5"/>
      <c r="EA294" s="5"/>
      <c r="EB294" s="5"/>
      <c r="EC294" s="155"/>
      <c r="ED294" s="5"/>
      <c r="EE294" s="5"/>
      <c r="EF294" s="160"/>
      <c r="EG294" s="5"/>
      <c r="EH294" s="5"/>
      <c r="EI294" s="5"/>
      <c r="EJ294" s="5"/>
      <c r="EK294" s="5"/>
      <c r="EL294" s="150"/>
      <c r="EM294" s="5"/>
      <c r="EN294" s="5"/>
      <c r="EO294" s="5"/>
      <c r="EP294" s="5"/>
      <c r="EQ294" s="5"/>
      <c r="ER294" s="155"/>
      <c r="ES294" s="5"/>
      <c r="ET294" s="5"/>
      <c r="EU294" s="5"/>
      <c r="EV294" s="5"/>
      <c r="EW294" s="5"/>
      <c r="EX294" s="5"/>
      <c r="EY294" s="5"/>
      <c r="EZ294" s="5"/>
      <c r="FA294" s="155"/>
      <c r="FB294" s="5"/>
      <c r="FC294" s="5"/>
      <c r="FD294" s="155"/>
      <c r="FE294" s="5"/>
      <c r="FF294" s="5"/>
      <c r="FG294" s="155"/>
      <c r="FH294" s="5"/>
      <c r="FI294" s="5"/>
      <c r="FJ294" s="155"/>
      <c r="FK294" s="5"/>
      <c r="FL294" s="5"/>
      <c r="FM294" s="155"/>
      <c r="FN294" s="5"/>
      <c r="FO294" s="5"/>
      <c r="FP294" s="15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250">
        <f t="shared" si="73"/>
        <v>0</v>
      </c>
    </row>
    <row r="295" spans="1:183" ht="21" customHeight="1">
      <c r="A295" s="46">
        <v>274</v>
      </c>
      <c r="B295" s="94" t="s">
        <v>929</v>
      </c>
      <c r="C295" s="95" t="s">
        <v>930</v>
      </c>
      <c r="D295" s="50" t="s">
        <v>911</v>
      </c>
      <c r="E295" s="195">
        <v>0.75</v>
      </c>
      <c r="F295" s="28">
        <v>1020000</v>
      </c>
      <c r="G295" s="28"/>
      <c r="H295" s="269">
        <f t="shared" si="63"/>
        <v>1020000</v>
      </c>
      <c r="I295" s="93">
        <f t="shared" si="64"/>
        <v>0</v>
      </c>
      <c r="J295" s="49">
        <f t="shared" si="65"/>
        <v>150000</v>
      </c>
      <c r="K295" s="263">
        <f t="shared" si="69"/>
        <v>150000</v>
      </c>
      <c r="L295" s="147">
        <f t="shared" si="66"/>
        <v>0</v>
      </c>
      <c r="M295" s="136">
        <f t="shared" si="67"/>
        <v>0</v>
      </c>
      <c r="N295" s="188"/>
      <c r="O295" s="142">
        <f t="shared" si="68"/>
        <v>0</v>
      </c>
      <c r="P295" s="49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155"/>
      <c r="BS295" s="5"/>
      <c r="BT295" s="5"/>
      <c r="BU295" s="5"/>
      <c r="BV295" s="5"/>
      <c r="BW295" s="5"/>
      <c r="BX295" s="155"/>
      <c r="BY295" s="5"/>
      <c r="BZ295" s="5"/>
      <c r="CA295" s="155"/>
      <c r="CB295" s="5"/>
      <c r="CC295" s="5"/>
      <c r="CD295" s="15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155"/>
      <c r="CQ295" s="5"/>
      <c r="CR295" s="5"/>
      <c r="CS295" s="5"/>
      <c r="CT295" s="5"/>
      <c r="CU295" s="5"/>
      <c r="CV295" s="15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155"/>
      <c r="DI295" s="5"/>
      <c r="DJ295" s="5"/>
      <c r="DK295" s="155"/>
      <c r="DL295" s="5"/>
      <c r="DM295" s="5"/>
      <c r="DN295" s="15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155"/>
      <c r="DZ295" s="5"/>
      <c r="EA295" s="5"/>
      <c r="EB295" s="5"/>
      <c r="EC295" s="155"/>
      <c r="ED295" s="5"/>
      <c r="EE295" s="5"/>
      <c r="EF295" s="160">
        <v>150000</v>
      </c>
      <c r="EG295" s="252"/>
      <c r="EH295" s="5"/>
      <c r="EI295" s="5"/>
      <c r="EJ295" s="5"/>
      <c r="EK295" s="5"/>
      <c r="EL295" s="150"/>
      <c r="EM295" s="5"/>
      <c r="EN295" s="5"/>
      <c r="EO295" s="5"/>
      <c r="EP295" s="5"/>
      <c r="EQ295" s="5"/>
      <c r="ER295" s="155"/>
      <c r="ES295" s="5"/>
      <c r="ET295" s="5"/>
      <c r="EU295" s="5"/>
      <c r="EV295" s="5"/>
      <c r="EW295" s="5"/>
      <c r="EX295" s="5"/>
      <c r="EY295" s="5"/>
      <c r="EZ295" s="5"/>
      <c r="FA295" s="155"/>
      <c r="FB295" s="5"/>
      <c r="FC295" s="5"/>
      <c r="FD295" s="155"/>
      <c r="FE295" s="5"/>
      <c r="FF295" s="5"/>
      <c r="FG295" s="155"/>
      <c r="FH295" s="5"/>
      <c r="FI295" s="5"/>
      <c r="FJ295" s="155"/>
      <c r="FK295" s="5"/>
      <c r="FL295" s="5"/>
      <c r="FM295" s="155"/>
      <c r="FN295" s="5"/>
      <c r="FO295" s="5"/>
      <c r="FP295" s="15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250" t="s">
        <v>1911</v>
      </c>
    </row>
    <row r="296" spans="1:183" ht="21" customHeight="1">
      <c r="A296" s="46">
        <v>275</v>
      </c>
      <c r="B296" s="210" t="s">
        <v>1824</v>
      </c>
      <c r="C296" s="278" t="s">
        <v>2017</v>
      </c>
      <c r="D296" s="50" t="s">
        <v>911</v>
      </c>
      <c r="E296" s="195">
        <v>0.58</v>
      </c>
      <c r="F296" s="28"/>
      <c r="G296" s="28"/>
      <c r="H296" s="269">
        <f t="shared" si="63"/>
        <v>0</v>
      </c>
      <c r="I296" s="93">
        <f t="shared" si="64"/>
        <v>297500</v>
      </c>
      <c r="J296" s="49">
        <f t="shared" si="65"/>
        <v>0</v>
      </c>
      <c r="K296" s="263">
        <f t="shared" si="69"/>
        <v>297500</v>
      </c>
      <c r="L296" s="147">
        <f t="shared" si="66"/>
        <v>845000</v>
      </c>
      <c r="M296" s="136">
        <f t="shared" si="67"/>
        <v>1098500</v>
      </c>
      <c r="N296" s="188">
        <f>L296-K296-H296</f>
        <v>547500</v>
      </c>
      <c r="O296" s="142">
        <f t="shared" si="68"/>
        <v>317550</v>
      </c>
      <c r="P296" s="49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155"/>
      <c r="BS296" s="5"/>
      <c r="BT296" s="5"/>
      <c r="BU296" s="5"/>
      <c r="BV296" s="5"/>
      <c r="BW296" s="5"/>
      <c r="BX296" s="155"/>
      <c r="BY296" s="5"/>
      <c r="BZ296" s="5"/>
      <c r="CA296" s="155"/>
      <c r="CB296" s="5"/>
      <c r="CC296" s="5"/>
      <c r="CD296" s="15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155"/>
      <c r="CQ296" s="5"/>
      <c r="CR296" s="5"/>
      <c r="CS296" s="5"/>
      <c r="CT296" s="5"/>
      <c r="CU296" s="5"/>
      <c r="CV296" s="15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155"/>
      <c r="DI296" s="5"/>
      <c r="DJ296" s="5"/>
      <c r="DK296" s="155"/>
      <c r="DL296" s="5"/>
      <c r="DM296" s="5"/>
      <c r="DN296" s="15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160">
        <v>297500</v>
      </c>
      <c r="DZ296" s="5"/>
      <c r="EA296" s="252">
        <v>845000</v>
      </c>
      <c r="EB296" s="5"/>
      <c r="EC296" s="155"/>
      <c r="ED296" s="5"/>
      <c r="EE296" s="5"/>
      <c r="EF296" s="160"/>
      <c r="EG296" s="5"/>
      <c r="EH296" s="5"/>
      <c r="EI296" s="5"/>
      <c r="EJ296" s="5"/>
      <c r="EK296" s="5"/>
      <c r="EL296" s="150"/>
      <c r="EM296" s="5"/>
      <c r="EN296" s="5"/>
      <c r="EO296" s="5"/>
      <c r="EP296" s="5"/>
      <c r="EQ296" s="5"/>
      <c r="ER296" s="155"/>
      <c r="ES296" s="5"/>
      <c r="ET296" s="5"/>
      <c r="EU296" s="5"/>
      <c r="EV296" s="5"/>
      <c r="EW296" s="5"/>
      <c r="EX296" s="5"/>
      <c r="EY296" s="5"/>
      <c r="EZ296" s="5"/>
      <c r="FA296" s="155"/>
      <c r="FB296" s="5"/>
      <c r="FC296" s="5"/>
      <c r="FD296" s="155"/>
      <c r="FE296" s="5"/>
      <c r="FF296" s="5"/>
      <c r="FG296" s="155"/>
      <c r="FH296" s="5"/>
      <c r="FI296" s="5"/>
      <c r="FJ296" s="155"/>
      <c r="FK296" s="5"/>
      <c r="FL296" s="5"/>
      <c r="FM296" s="155"/>
      <c r="FN296" s="5"/>
      <c r="FO296" s="5"/>
      <c r="FP296" s="15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250" t="s">
        <v>2000</v>
      </c>
    </row>
    <row r="297" spans="1:183" ht="21" customHeight="1">
      <c r="A297" s="46">
        <v>276</v>
      </c>
      <c r="B297" s="241" t="s">
        <v>931</v>
      </c>
      <c r="C297" s="114" t="s">
        <v>2019</v>
      </c>
      <c r="D297" s="50" t="s">
        <v>64</v>
      </c>
      <c r="E297" s="27">
        <v>0.45</v>
      </c>
      <c r="F297" s="28">
        <v>350000</v>
      </c>
      <c r="G297" s="28"/>
      <c r="H297" s="269">
        <f t="shared" si="63"/>
        <v>350000</v>
      </c>
      <c r="I297" s="93">
        <f t="shared" si="64"/>
        <v>0</v>
      </c>
      <c r="J297" s="49">
        <f t="shared" si="65"/>
        <v>29857</v>
      </c>
      <c r="K297" s="263">
        <f t="shared" si="69"/>
        <v>29857</v>
      </c>
      <c r="L297" s="147">
        <f t="shared" si="66"/>
        <v>0</v>
      </c>
      <c r="M297" s="136">
        <f t="shared" si="67"/>
        <v>0</v>
      </c>
      <c r="N297" s="188"/>
      <c r="O297" s="142">
        <f t="shared" si="68"/>
        <v>0</v>
      </c>
      <c r="P297" s="49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155"/>
      <c r="BS297" s="5"/>
      <c r="BT297" s="5"/>
      <c r="BU297" s="5"/>
      <c r="BV297" s="5"/>
      <c r="BW297" s="5"/>
      <c r="BX297" s="155"/>
      <c r="BY297" s="5"/>
      <c r="BZ297" s="5"/>
      <c r="CA297" s="155"/>
      <c r="CB297" s="5"/>
      <c r="CC297" s="5"/>
      <c r="CD297" s="15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155"/>
      <c r="CQ297" s="5"/>
      <c r="CR297" s="5"/>
      <c r="CS297" s="5"/>
      <c r="CT297" s="5"/>
      <c r="CU297" s="5"/>
      <c r="CV297" s="15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155"/>
      <c r="DI297" s="5"/>
      <c r="DJ297" s="5"/>
      <c r="DK297" s="155"/>
      <c r="DL297" s="5"/>
      <c r="DM297" s="5"/>
      <c r="DN297" s="155">
        <v>29857</v>
      </c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155"/>
      <c r="DZ297" s="5"/>
      <c r="EA297" s="5"/>
      <c r="EB297" s="5"/>
      <c r="EC297" s="155"/>
      <c r="ED297" s="5"/>
      <c r="EE297" s="5"/>
      <c r="EF297" s="160"/>
      <c r="EG297" s="5"/>
      <c r="EH297" s="5"/>
      <c r="EI297" s="5"/>
      <c r="EJ297" s="5"/>
      <c r="EK297" s="5"/>
      <c r="EL297" s="150"/>
      <c r="EM297" s="5"/>
      <c r="EN297" s="5"/>
      <c r="EO297" s="5"/>
      <c r="EP297" s="5"/>
      <c r="EQ297" s="5"/>
      <c r="ER297" s="155"/>
      <c r="ES297" s="5"/>
      <c r="ET297" s="5"/>
      <c r="EU297" s="5"/>
      <c r="EV297" s="5"/>
      <c r="EW297" s="5"/>
      <c r="EX297" s="5"/>
      <c r="EY297" s="5"/>
      <c r="EZ297" s="5"/>
      <c r="FA297" s="155"/>
      <c r="FB297" s="5"/>
      <c r="FC297" s="5"/>
      <c r="FD297" s="155"/>
      <c r="FE297" s="5"/>
      <c r="FF297" s="5"/>
      <c r="FG297" s="155"/>
      <c r="FH297" s="5"/>
      <c r="FI297" s="5"/>
      <c r="FJ297" s="155"/>
      <c r="FK297" s="5"/>
      <c r="FL297" s="5"/>
      <c r="FM297" s="155"/>
      <c r="FN297" s="5"/>
      <c r="FO297" s="5"/>
      <c r="FP297" s="15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250" t="s">
        <v>1912</v>
      </c>
    </row>
    <row r="298" spans="1:183" ht="21" customHeight="1">
      <c r="A298" s="46">
        <v>277</v>
      </c>
      <c r="B298" s="113" t="s">
        <v>932</v>
      </c>
      <c r="C298" s="114" t="s">
        <v>933</v>
      </c>
      <c r="D298" s="31" t="s">
        <v>64</v>
      </c>
      <c r="E298" s="27">
        <v>1.391</v>
      </c>
      <c r="F298" s="28">
        <v>52000</v>
      </c>
      <c r="G298" s="28"/>
      <c r="H298" s="269">
        <f t="shared" si="63"/>
        <v>52000</v>
      </c>
      <c r="I298" s="93">
        <f t="shared" si="64"/>
        <v>0</v>
      </c>
      <c r="J298" s="49">
        <f t="shared" si="65"/>
        <v>217</v>
      </c>
      <c r="K298" s="263">
        <f t="shared" si="69"/>
        <v>217</v>
      </c>
      <c r="L298" s="147">
        <f t="shared" si="66"/>
        <v>2800</v>
      </c>
      <c r="M298" s="136">
        <f t="shared" si="67"/>
        <v>3640</v>
      </c>
      <c r="N298" s="188"/>
      <c r="O298" s="142">
        <f t="shared" si="68"/>
        <v>0</v>
      </c>
      <c r="P298" s="49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155"/>
      <c r="BS298" s="5"/>
      <c r="BT298" s="5"/>
      <c r="BU298" s="5"/>
      <c r="BV298" s="5"/>
      <c r="BW298" s="5"/>
      <c r="BX298" s="155"/>
      <c r="BY298" s="5"/>
      <c r="BZ298" s="5"/>
      <c r="CA298" s="155"/>
      <c r="CB298" s="5"/>
      <c r="CC298" s="5"/>
      <c r="CD298" s="15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155"/>
      <c r="CQ298" s="5"/>
      <c r="CR298" s="5"/>
      <c r="CS298" s="5"/>
      <c r="CT298" s="5"/>
      <c r="CU298" s="5"/>
      <c r="CV298" s="15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155"/>
      <c r="DI298" s="5"/>
      <c r="DJ298" s="5"/>
      <c r="DK298" s="155"/>
      <c r="DL298" s="5"/>
      <c r="DM298" s="5"/>
      <c r="DN298" s="15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155"/>
      <c r="DZ298" s="5"/>
      <c r="EA298" s="5"/>
      <c r="EB298" s="5"/>
      <c r="EC298" s="155"/>
      <c r="ED298" s="5"/>
      <c r="EE298" s="5"/>
      <c r="EF298" s="160"/>
      <c r="EG298" s="5"/>
      <c r="EH298" s="5"/>
      <c r="EI298" s="5"/>
      <c r="EJ298" s="5"/>
      <c r="EK298" s="5"/>
      <c r="EL298" s="150"/>
      <c r="EM298" s="5"/>
      <c r="EN298" s="5"/>
      <c r="EO298" s="5"/>
      <c r="EP298" s="5"/>
      <c r="EQ298" s="5"/>
      <c r="ER298" s="155"/>
      <c r="ES298" s="5"/>
      <c r="ET298" s="5"/>
      <c r="EU298" s="5"/>
      <c r="EV298" s="5"/>
      <c r="EW298" s="5"/>
      <c r="EX298" s="5"/>
      <c r="EY298" s="5"/>
      <c r="EZ298" s="5"/>
      <c r="FA298" s="155"/>
      <c r="FB298" s="5"/>
      <c r="FC298" s="5"/>
      <c r="FD298" s="155"/>
      <c r="FE298" s="5"/>
      <c r="FF298" s="5"/>
      <c r="FG298" s="155">
        <v>217</v>
      </c>
      <c r="FH298" s="5">
        <v>2800</v>
      </c>
      <c r="FI298" s="5"/>
      <c r="FJ298" s="155"/>
      <c r="FK298" s="5"/>
      <c r="FL298" s="5"/>
      <c r="FM298" s="155"/>
      <c r="FN298" s="5"/>
      <c r="FO298" s="5"/>
      <c r="FP298" s="15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250" t="s">
        <v>1913</v>
      </c>
    </row>
    <row r="299" spans="1:183" ht="21" customHeight="1">
      <c r="A299" s="46">
        <v>278</v>
      </c>
      <c r="B299" s="113" t="s">
        <v>934</v>
      </c>
      <c r="C299" s="115" t="s">
        <v>935</v>
      </c>
      <c r="D299" s="50" t="s">
        <v>64</v>
      </c>
      <c r="E299" s="27">
        <v>0.31</v>
      </c>
      <c r="F299" s="28"/>
      <c r="G299" s="28"/>
      <c r="H299" s="269">
        <f t="shared" si="63"/>
        <v>0</v>
      </c>
      <c r="I299" s="93">
        <f t="shared" si="64"/>
        <v>0</v>
      </c>
      <c r="J299" s="49">
        <f t="shared" si="65"/>
        <v>0</v>
      </c>
      <c r="K299" s="263">
        <f t="shared" si="69"/>
        <v>0</v>
      </c>
      <c r="L299" s="147">
        <f t="shared" si="66"/>
        <v>0</v>
      </c>
      <c r="M299" s="136">
        <f t="shared" si="67"/>
        <v>0</v>
      </c>
      <c r="N299" s="188">
        <f>L299-K299-H299</f>
        <v>0</v>
      </c>
      <c r="O299" s="142">
        <f t="shared" si="68"/>
        <v>0</v>
      </c>
      <c r="P299" s="49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155"/>
      <c r="BS299" s="5"/>
      <c r="BT299" s="5"/>
      <c r="BU299" s="5"/>
      <c r="BV299" s="5"/>
      <c r="BW299" s="5"/>
      <c r="BX299" s="155"/>
      <c r="BY299" s="5"/>
      <c r="BZ299" s="5"/>
      <c r="CA299" s="155"/>
      <c r="CB299" s="5"/>
      <c r="CC299" s="5"/>
      <c r="CD299" s="15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155"/>
      <c r="CQ299" s="5"/>
      <c r="CR299" s="5"/>
      <c r="CS299" s="5"/>
      <c r="CT299" s="5"/>
      <c r="CU299" s="5"/>
      <c r="CV299" s="15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155"/>
      <c r="DI299" s="5"/>
      <c r="DJ299" s="5"/>
      <c r="DK299" s="155"/>
      <c r="DL299" s="5"/>
      <c r="DM299" s="5"/>
      <c r="DN299" s="15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155"/>
      <c r="DZ299" s="5"/>
      <c r="EA299" s="5"/>
      <c r="EB299" s="5"/>
      <c r="EC299" s="155"/>
      <c r="ED299" s="5"/>
      <c r="EE299" s="5"/>
      <c r="EF299" s="160"/>
      <c r="EG299" s="5"/>
      <c r="EH299" s="5"/>
      <c r="EI299" s="5"/>
      <c r="EJ299" s="5"/>
      <c r="EK299" s="5"/>
      <c r="EL299" s="150"/>
      <c r="EM299" s="5"/>
      <c r="EN299" s="5"/>
      <c r="EO299" s="5"/>
      <c r="EP299" s="5"/>
      <c r="EQ299" s="5"/>
      <c r="ER299" s="155"/>
      <c r="ES299" s="5"/>
      <c r="ET299" s="5"/>
      <c r="EU299" s="5"/>
      <c r="EV299" s="5"/>
      <c r="EW299" s="5"/>
      <c r="EX299" s="5"/>
      <c r="EY299" s="5"/>
      <c r="EZ299" s="5"/>
      <c r="FA299" s="155"/>
      <c r="FB299" s="5"/>
      <c r="FC299" s="5"/>
      <c r="FD299" s="155"/>
      <c r="FE299" s="5"/>
      <c r="FF299" s="5"/>
      <c r="FG299" s="155"/>
      <c r="FH299" s="5"/>
      <c r="FI299" s="5"/>
      <c r="FJ299" s="155"/>
      <c r="FK299" s="5"/>
      <c r="FL299" s="5"/>
      <c r="FM299" s="155"/>
      <c r="FN299" s="5"/>
      <c r="FO299" s="5"/>
      <c r="FP299" s="15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250">
        <f t="shared" si="73"/>
        <v>0</v>
      </c>
    </row>
    <row r="300" spans="1:183" ht="21" customHeight="1">
      <c r="A300" s="46">
        <v>279</v>
      </c>
      <c r="B300" s="241" t="s">
        <v>936</v>
      </c>
      <c r="C300" s="114" t="s">
        <v>937</v>
      </c>
      <c r="D300" s="50" t="s">
        <v>64</v>
      </c>
      <c r="E300" s="27">
        <v>0.214</v>
      </c>
      <c r="F300" s="28">
        <v>0</v>
      </c>
      <c r="G300" s="28"/>
      <c r="H300" s="269">
        <f aca="true" t="shared" si="75" ref="H300:H366">F300+G300</f>
        <v>0</v>
      </c>
      <c r="I300" s="93">
        <f aca="true" t="shared" si="76" ref="I300:I366">P300+R300+U300+X300+AD300+AA300+AG300+AJ300+AM300+AP300+AS300+AV300+AY300+BB300+BE300+BH300+BK300+BN300+BQ300+BT300+BW300+BZ300+CC300+CF300+CI300+CL300+CO300+CR300+CU300+CX300+DA300+DD300+DG300+DJ300+DM300+DP300+DS300+DV300+DY300+EB300+EE300+EH300+EK300+EN300+EQ300+ET300+EW300+EZ300+FC300+FF300+FI300+FL300+FO300+FR300+FU300+FX300</f>
        <v>0</v>
      </c>
      <c r="J300" s="49">
        <f aca="true" t="shared" si="77" ref="J300:J366">S300+V300+Y300+AB300+AE300+AH300+AK300+AN300+AQ300+AT300+AW300+AZ300+BC300+BF300+BI300+BL300+BO300+BR300+BX300+CA300+CD300+CG300+CJ300+CP300+CS300+CV300+CY300+DB300+DH300+CM300+DE300+FY300+DK300+DN300+DQ300+DT300+DW300+DZ300+EC300+EF300+EI300+EL300+EO300+ER300+EU300+EX300+FA300+FD300+FG300+FJ300+FM300+FP300+FS300+FV300</f>
        <v>650000</v>
      </c>
      <c r="K300" s="263">
        <f t="shared" si="69"/>
        <v>650000</v>
      </c>
      <c r="L300" s="147">
        <f aca="true" t="shared" si="78" ref="L300:L366">T300+W300+Z300+AC300+AF300+AI300+AL300+AO300+AR300+AU300+AX300+BA300+BD300+BG300+BJ300+BM300+BP300+BS300+BY300+CB300+CE300+CH300+CK300+CQ300+CT300+CW300+CZ300+DC300+DI300+DL300+DO300+DR300+DU300+DX300+EA300+ED300+EG300+EJ300+EM300+EP300+ES300+EV300+EY300+FB300+FE300+FH300+FK300+FN300+FQ300+FT300+FW300+FZ300+Q300+BV300+CN300+DF300</f>
        <v>0</v>
      </c>
      <c r="M300" s="136">
        <f aca="true" t="shared" si="79" ref="M300:M366">+L300*1.3</f>
        <v>0</v>
      </c>
      <c r="N300" s="188"/>
      <c r="O300" s="142">
        <f aca="true" t="shared" si="80" ref="O300:O366">E300*N300</f>
        <v>0</v>
      </c>
      <c r="P300" s="49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155"/>
      <c r="BS300" s="5"/>
      <c r="BT300" s="5"/>
      <c r="BU300" s="5"/>
      <c r="BV300" s="5"/>
      <c r="BW300" s="5"/>
      <c r="BX300" s="155"/>
      <c r="BY300" s="5"/>
      <c r="BZ300" s="5"/>
      <c r="CA300" s="155"/>
      <c r="CB300" s="5"/>
      <c r="CC300" s="5"/>
      <c r="CD300" s="15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155"/>
      <c r="CQ300" s="5"/>
      <c r="CR300" s="5"/>
      <c r="CS300" s="5"/>
      <c r="CT300" s="5"/>
      <c r="CU300" s="5"/>
      <c r="CV300" s="15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155"/>
      <c r="DI300" s="5"/>
      <c r="DJ300" s="5"/>
      <c r="DK300" s="155"/>
      <c r="DL300" s="5"/>
      <c r="DM300" s="5"/>
      <c r="DN300" s="15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155"/>
      <c r="DZ300" s="5"/>
      <c r="EA300" s="5"/>
      <c r="EB300" s="5"/>
      <c r="EC300" s="155"/>
      <c r="ED300" s="5"/>
      <c r="EE300" s="5"/>
      <c r="EF300" s="160">
        <v>650000</v>
      </c>
      <c r="EG300" s="5"/>
      <c r="EH300" s="5"/>
      <c r="EI300" s="5"/>
      <c r="EJ300" s="5"/>
      <c r="EK300" s="5"/>
      <c r="EL300" s="150"/>
      <c r="EM300" s="5"/>
      <c r="EN300" s="5"/>
      <c r="EO300" s="5"/>
      <c r="EP300" s="5"/>
      <c r="EQ300" s="5"/>
      <c r="ER300" s="155"/>
      <c r="ES300" s="5"/>
      <c r="ET300" s="5"/>
      <c r="EU300" s="5"/>
      <c r="EV300" s="5"/>
      <c r="EW300" s="5"/>
      <c r="EX300" s="5"/>
      <c r="EY300" s="5"/>
      <c r="EZ300" s="5"/>
      <c r="FA300" s="155"/>
      <c r="FB300" s="5"/>
      <c r="FC300" s="5"/>
      <c r="FD300" s="155"/>
      <c r="FE300" s="5"/>
      <c r="FF300" s="5"/>
      <c r="FG300" s="155"/>
      <c r="FH300" s="5"/>
      <c r="FI300" s="5"/>
      <c r="FJ300" s="155"/>
      <c r="FK300" s="5"/>
      <c r="FL300" s="5"/>
      <c r="FM300" s="155"/>
      <c r="FN300" s="5"/>
      <c r="FO300" s="5"/>
      <c r="FP300" s="15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250" t="s">
        <v>1911</v>
      </c>
    </row>
    <row r="301" spans="1:183" ht="21" customHeight="1">
      <c r="A301" s="46">
        <v>280</v>
      </c>
      <c r="B301" s="210" t="s">
        <v>1383</v>
      </c>
      <c r="C301" s="95" t="s">
        <v>1382</v>
      </c>
      <c r="D301" s="50" t="s">
        <v>64</v>
      </c>
      <c r="E301" s="27">
        <v>0.203</v>
      </c>
      <c r="F301" s="28">
        <v>0</v>
      </c>
      <c r="G301" s="28"/>
      <c r="H301" s="269">
        <f t="shared" si="75"/>
        <v>0</v>
      </c>
      <c r="I301" s="93">
        <f t="shared" si="76"/>
        <v>0</v>
      </c>
      <c r="J301" s="49">
        <f t="shared" si="77"/>
        <v>47041</v>
      </c>
      <c r="K301" s="263">
        <f aca="true" t="shared" si="81" ref="K301:K367">I301+J301</f>
        <v>47041</v>
      </c>
      <c r="L301" s="147">
        <f t="shared" si="78"/>
        <v>60000</v>
      </c>
      <c r="M301" s="136">
        <f t="shared" si="79"/>
        <v>78000</v>
      </c>
      <c r="N301" s="188">
        <f>L301-K301-H301</f>
        <v>12959</v>
      </c>
      <c r="O301" s="142">
        <f t="shared" si="80"/>
        <v>2630.677</v>
      </c>
      <c r="P301" s="49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155"/>
      <c r="BS301" s="5"/>
      <c r="BT301" s="5"/>
      <c r="BU301" s="5"/>
      <c r="BV301" s="5"/>
      <c r="BW301" s="5"/>
      <c r="BX301" s="155"/>
      <c r="BY301" s="5"/>
      <c r="BZ301" s="5"/>
      <c r="CA301" s="155"/>
      <c r="CB301" s="5"/>
      <c r="CC301" s="5"/>
      <c r="CD301" s="155"/>
      <c r="CE301" s="5"/>
      <c r="CF301" s="5"/>
      <c r="CG301" s="5">
        <v>47041</v>
      </c>
      <c r="CH301" s="5">
        <v>60000</v>
      </c>
      <c r="CI301" s="5"/>
      <c r="CJ301" s="5"/>
      <c r="CK301" s="5"/>
      <c r="CL301" s="5"/>
      <c r="CM301" s="5"/>
      <c r="CN301" s="5"/>
      <c r="CO301" s="5"/>
      <c r="CP301" s="155"/>
      <c r="CQ301" s="5"/>
      <c r="CR301" s="5"/>
      <c r="CS301" s="5"/>
      <c r="CT301" s="5"/>
      <c r="CU301" s="5"/>
      <c r="CV301" s="15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155"/>
      <c r="DI301" s="5"/>
      <c r="DJ301" s="5"/>
      <c r="DK301" s="155"/>
      <c r="DL301" s="5"/>
      <c r="DM301" s="5"/>
      <c r="DN301" s="15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155"/>
      <c r="DZ301" s="5"/>
      <c r="EA301" s="5"/>
      <c r="EB301" s="5"/>
      <c r="EC301" s="155"/>
      <c r="ED301" s="5"/>
      <c r="EE301" s="5"/>
      <c r="EF301" s="160"/>
      <c r="EG301" s="5"/>
      <c r="EH301" s="5"/>
      <c r="EI301" s="5"/>
      <c r="EJ301" s="5"/>
      <c r="EK301" s="5"/>
      <c r="EL301" s="150"/>
      <c r="EM301" s="5"/>
      <c r="EN301" s="5"/>
      <c r="EO301" s="5"/>
      <c r="EP301" s="5"/>
      <c r="EQ301" s="5"/>
      <c r="ER301" s="155"/>
      <c r="ES301" s="5"/>
      <c r="ET301" s="5"/>
      <c r="EU301" s="5"/>
      <c r="EV301" s="5"/>
      <c r="EW301" s="5"/>
      <c r="EX301" s="5"/>
      <c r="EY301" s="5"/>
      <c r="EZ301" s="5"/>
      <c r="FA301" s="155"/>
      <c r="FB301" s="5"/>
      <c r="FC301" s="5"/>
      <c r="FD301" s="155"/>
      <c r="FE301" s="5"/>
      <c r="FF301" s="5"/>
      <c r="FG301" s="155"/>
      <c r="FH301" s="5"/>
      <c r="FI301" s="5"/>
      <c r="FJ301" s="155"/>
      <c r="FK301" s="5"/>
      <c r="FL301" s="5"/>
      <c r="FM301" s="155"/>
      <c r="FN301" s="5"/>
      <c r="FO301" s="5"/>
      <c r="FP301" s="15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250">
        <f t="shared" si="73"/>
        <v>60000</v>
      </c>
    </row>
    <row r="302" spans="1:183" ht="21" customHeight="1">
      <c r="A302" s="46">
        <v>281</v>
      </c>
      <c r="B302" s="113" t="s">
        <v>938</v>
      </c>
      <c r="C302" s="115" t="s">
        <v>939</v>
      </c>
      <c r="D302" s="50" t="s">
        <v>64</v>
      </c>
      <c r="E302" s="27">
        <v>0.8</v>
      </c>
      <c r="F302" s="28">
        <v>75000</v>
      </c>
      <c r="G302" s="28"/>
      <c r="H302" s="269">
        <f t="shared" si="75"/>
        <v>75000</v>
      </c>
      <c r="I302" s="93">
        <f t="shared" si="76"/>
        <v>0</v>
      </c>
      <c r="J302" s="49">
        <f t="shared" si="77"/>
        <v>0</v>
      </c>
      <c r="K302" s="263">
        <f t="shared" si="81"/>
        <v>0</v>
      </c>
      <c r="L302" s="147">
        <f t="shared" si="78"/>
        <v>10000</v>
      </c>
      <c r="M302" s="136">
        <f t="shared" si="79"/>
        <v>13000</v>
      </c>
      <c r="N302" s="188"/>
      <c r="O302" s="142">
        <f t="shared" si="80"/>
        <v>0</v>
      </c>
      <c r="P302" s="49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155"/>
      <c r="BS302" s="5"/>
      <c r="BT302" s="5"/>
      <c r="BU302" s="5"/>
      <c r="BV302" s="5"/>
      <c r="BW302" s="5"/>
      <c r="BX302" s="155"/>
      <c r="BY302" s="5"/>
      <c r="BZ302" s="5"/>
      <c r="CA302" s="155"/>
      <c r="CB302" s="5"/>
      <c r="CC302" s="5"/>
      <c r="CD302" s="15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155"/>
      <c r="CQ302" s="5"/>
      <c r="CR302" s="5"/>
      <c r="CS302" s="5"/>
      <c r="CT302" s="5"/>
      <c r="CU302" s="5"/>
      <c r="CV302" s="155"/>
      <c r="CW302" s="5"/>
      <c r="CX302" s="5"/>
      <c r="CY302" s="5"/>
      <c r="CZ302" s="5">
        <v>10000</v>
      </c>
      <c r="DA302" s="5"/>
      <c r="DB302" s="5"/>
      <c r="DC302" s="5"/>
      <c r="DD302" s="5"/>
      <c r="DE302" s="5"/>
      <c r="DF302" s="5"/>
      <c r="DG302" s="5"/>
      <c r="DH302" s="155"/>
      <c r="DI302" s="5"/>
      <c r="DJ302" s="5"/>
      <c r="DK302" s="155"/>
      <c r="DL302" s="5"/>
      <c r="DM302" s="5"/>
      <c r="DN302" s="15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155"/>
      <c r="DZ302" s="5"/>
      <c r="EA302" s="5"/>
      <c r="EB302" s="5"/>
      <c r="EC302" s="155"/>
      <c r="ED302" s="5"/>
      <c r="EE302" s="5"/>
      <c r="EF302" s="160"/>
      <c r="EG302" s="5"/>
      <c r="EH302" s="5"/>
      <c r="EI302" s="5"/>
      <c r="EJ302" s="5"/>
      <c r="EK302" s="5"/>
      <c r="EL302" s="150"/>
      <c r="EM302" s="5"/>
      <c r="EN302" s="5"/>
      <c r="EO302" s="5"/>
      <c r="EP302" s="5"/>
      <c r="EQ302" s="5"/>
      <c r="ER302" s="155"/>
      <c r="ES302" s="5"/>
      <c r="ET302" s="5"/>
      <c r="EU302" s="5"/>
      <c r="EV302" s="5"/>
      <c r="EW302" s="5"/>
      <c r="EX302" s="5"/>
      <c r="EY302" s="5"/>
      <c r="EZ302" s="5"/>
      <c r="FA302" s="155"/>
      <c r="FB302" s="5"/>
      <c r="FC302" s="5"/>
      <c r="FD302" s="155"/>
      <c r="FE302" s="5"/>
      <c r="FF302" s="5"/>
      <c r="FG302" s="155"/>
      <c r="FH302" s="5"/>
      <c r="FI302" s="5"/>
      <c r="FJ302" s="155"/>
      <c r="FK302" s="5"/>
      <c r="FL302" s="5"/>
      <c r="FM302" s="155"/>
      <c r="FN302" s="5"/>
      <c r="FO302" s="5"/>
      <c r="FP302" s="15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250">
        <f t="shared" si="73"/>
        <v>10000</v>
      </c>
    </row>
    <row r="303" spans="1:183" ht="21" customHeight="1">
      <c r="A303" s="323">
        <v>282</v>
      </c>
      <c r="B303" s="236" t="s">
        <v>940</v>
      </c>
      <c r="C303" s="52" t="s">
        <v>941</v>
      </c>
      <c r="D303" s="50" t="s">
        <v>64</v>
      </c>
      <c r="E303" s="27">
        <v>1</v>
      </c>
      <c r="F303" s="28">
        <v>0</v>
      </c>
      <c r="G303" s="28"/>
      <c r="H303" s="269">
        <f t="shared" si="75"/>
        <v>0</v>
      </c>
      <c r="I303" s="93">
        <f t="shared" si="76"/>
        <v>0</v>
      </c>
      <c r="J303" s="49">
        <f t="shared" si="77"/>
        <v>19850</v>
      </c>
      <c r="K303" s="263">
        <f t="shared" si="81"/>
        <v>19850</v>
      </c>
      <c r="L303" s="147">
        <f t="shared" si="78"/>
        <v>150000</v>
      </c>
      <c r="M303" s="136">
        <f t="shared" si="79"/>
        <v>195000</v>
      </c>
      <c r="N303" s="188">
        <f>L303-K303-H303</f>
        <v>130150</v>
      </c>
      <c r="O303" s="142">
        <f t="shared" si="80"/>
        <v>130150</v>
      </c>
      <c r="P303" s="49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155"/>
      <c r="BS303" s="5"/>
      <c r="BT303" s="5"/>
      <c r="BU303" s="5"/>
      <c r="BV303" s="5"/>
      <c r="BW303" s="5"/>
      <c r="BX303" s="155"/>
      <c r="BY303" s="5"/>
      <c r="BZ303" s="5"/>
      <c r="CA303" s="155"/>
      <c r="CB303" s="5"/>
      <c r="CC303" s="5"/>
      <c r="CD303" s="155"/>
      <c r="CE303" s="5"/>
      <c r="CF303" s="5"/>
      <c r="CG303" s="5">
        <v>19850</v>
      </c>
      <c r="CH303" s="252">
        <v>150000</v>
      </c>
      <c r="CI303" s="5"/>
      <c r="CJ303" s="5"/>
      <c r="CK303" s="5"/>
      <c r="CL303" s="5"/>
      <c r="CM303" s="5"/>
      <c r="CN303" s="5"/>
      <c r="CO303" s="5"/>
      <c r="CP303" s="155"/>
      <c r="CQ303" s="5"/>
      <c r="CR303" s="5"/>
      <c r="CS303" s="5"/>
      <c r="CT303" s="5"/>
      <c r="CU303" s="5"/>
      <c r="CV303" s="15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155"/>
      <c r="DI303" s="5"/>
      <c r="DJ303" s="5"/>
      <c r="DK303" s="155"/>
      <c r="DL303" s="5"/>
      <c r="DM303" s="5"/>
      <c r="DN303" s="15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155"/>
      <c r="DZ303" s="5"/>
      <c r="EA303" s="5"/>
      <c r="EB303" s="5"/>
      <c r="EC303" s="155"/>
      <c r="ED303" s="5"/>
      <c r="EE303" s="5"/>
      <c r="EF303" s="160"/>
      <c r="EG303" s="5"/>
      <c r="EH303" s="5"/>
      <c r="EI303" s="5"/>
      <c r="EJ303" s="5"/>
      <c r="EK303" s="5"/>
      <c r="EL303" s="150"/>
      <c r="EM303" s="5"/>
      <c r="EN303" s="5"/>
      <c r="EO303" s="5"/>
      <c r="EP303" s="5"/>
      <c r="EQ303" s="5"/>
      <c r="ER303" s="155"/>
      <c r="ES303" s="5"/>
      <c r="ET303" s="5"/>
      <c r="EU303" s="5"/>
      <c r="EV303" s="5"/>
      <c r="EW303" s="5"/>
      <c r="EX303" s="5"/>
      <c r="EY303" s="5"/>
      <c r="EZ303" s="5"/>
      <c r="FA303" s="155"/>
      <c r="FB303" s="5"/>
      <c r="FC303" s="5"/>
      <c r="FD303" s="155"/>
      <c r="FE303" s="5"/>
      <c r="FF303" s="5"/>
      <c r="FG303" s="155"/>
      <c r="FH303" s="5"/>
      <c r="FI303" s="5"/>
      <c r="FJ303" s="155"/>
      <c r="FK303" s="5"/>
      <c r="FL303" s="5"/>
      <c r="FM303" s="155"/>
      <c r="FN303" s="5"/>
      <c r="FO303" s="5"/>
      <c r="FP303" s="15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250" t="s">
        <v>1914</v>
      </c>
    </row>
    <row r="304" spans="1:183" ht="21" customHeight="1">
      <c r="A304" s="46">
        <v>283</v>
      </c>
      <c r="B304" s="236" t="s">
        <v>942</v>
      </c>
      <c r="C304" s="52" t="s">
        <v>943</v>
      </c>
      <c r="D304" s="50" t="s">
        <v>64</v>
      </c>
      <c r="E304" s="27">
        <v>0.22</v>
      </c>
      <c r="F304" s="28">
        <v>0</v>
      </c>
      <c r="G304" s="28"/>
      <c r="H304" s="269">
        <f t="shared" si="75"/>
        <v>0</v>
      </c>
      <c r="I304" s="93">
        <f t="shared" si="76"/>
        <v>0</v>
      </c>
      <c r="J304" s="49">
        <f t="shared" si="77"/>
        <v>440849</v>
      </c>
      <c r="K304" s="263">
        <f t="shared" si="81"/>
        <v>440849</v>
      </c>
      <c r="L304" s="147">
        <f t="shared" si="78"/>
        <v>900000</v>
      </c>
      <c r="M304" s="136">
        <f t="shared" si="79"/>
        <v>1170000</v>
      </c>
      <c r="N304" s="188">
        <f>L304-K304-H304</f>
        <v>459151</v>
      </c>
      <c r="O304" s="142">
        <f t="shared" si="80"/>
        <v>101013.22</v>
      </c>
      <c r="P304" s="49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155"/>
      <c r="BS304" s="5"/>
      <c r="BT304" s="5"/>
      <c r="BU304" s="5"/>
      <c r="BV304" s="5"/>
      <c r="BW304" s="5"/>
      <c r="BX304" s="155"/>
      <c r="BY304" s="5"/>
      <c r="BZ304" s="5"/>
      <c r="CA304" s="155"/>
      <c r="CB304" s="5"/>
      <c r="CC304" s="5"/>
      <c r="CD304" s="155"/>
      <c r="CE304" s="5"/>
      <c r="CF304" s="5"/>
      <c r="CG304" s="5">
        <v>440849</v>
      </c>
      <c r="CH304" s="252">
        <v>900000</v>
      </c>
      <c r="CI304" s="5"/>
      <c r="CJ304" s="5"/>
      <c r="CK304" s="5"/>
      <c r="CL304" s="5"/>
      <c r="CM304" s="5"/>
      <c r="CN304" s="5"/>
      <c r="CO304" s="5"/>
      <c r="CP304" s="155"/>
      <c r="CQ304" s="5"/>
      <c r="CR304" s="5"/>
      <c r="CS304" s="5"/>
      <c r="CT304" s="5"/>
      <c r="CU304" s="5"/>
      <c r="CV304" s="15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155"/>
      <c r="DI304" s="5"/>
      <c r="DJ304" s="5"/>
      <c r="DK304" s="155"/>
      <c r="DL304" s="5"/>
      <c r="DM304" s="5"/>
      <c r="DN304" s="15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155"/>
      <c r="DZ304" s="5"/>
      <c r="EA304" s="5"/>
      <c r="EB304" s="5"/>
      <c r="EC304" s="155"/>
      <c r="ED304" s="5"/>
      <c r="EE304" s="5"/>
      <c r="EF304" s="160"/>
      <c r="EG304" s="5"/>
      <c r="EH304" s="5"/>
      <c r="EI304" s="5"/>
      <c r="EJ304" s="5"/>
      <c r="EK304" s="5"/>
      <c r="EL304" s="150"/>
      <c r="EM304" s="5"/>
      <c r="EN304" s="5"/>
      <c r="EO304" s="5"/>
      <c r="EP304" s="5"/>
      <c r="EQ304" s="5"/>
      <c r="ER304" s="155"/>
      <c r="ES304" s="5"/>
      <c r="ET304" s="5"/>
      <c r="EU304" s="5"/>
      <c r="EV304" s="5"/>
      <c r="EW304" s="5"/>
      <c r="EX304" s="5"/>
      <c r="EY304" s="5"/>
      <c r="EZ304" s="5"/>
      <c r="FA304" s="155"/>
      <c r="FB304" s="5"/>
      <c r="FC304" s="5"/>
      <c r="FD304" s="155"/>
      <c r="FE304" s="5"/>
      <c r="FF304" s="5"/>
      <c r="FG304" s="155"/>
      <c r="FH304" s="5"/>
      <c r="FI304" s="5"/>
      <c r="FJ304" s="155"/>
      <c r="FK304" s="5"/>
      <c r="FL304" s="5"/>
      <c r="FM304" s="155"/>
      <c r="FN304" s="5"/>
      <c r="FO304" s="5"/>
      <c r="FP304" s="15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250">
        <f t="shared" si="73"/>
        <v>900000</v>
      </c>
    </row>
    <row r="305" spans="1:183" ht="21" customHeight="1">
      <c r="A305" s="46">
        <v>284</v>
      </c>
      <c r="B305" s="236" t="s">
        <v>944</v>
      </c>
      <c r="C305" s="52" t="s">
        <v>945</v>
      </c>
      <c r="D305" s="50"/>
      <c r="E305" s="27">
        <v>0.22</v>
      </c>
      <c r="F305" s="28">
        <v>0</v>
      </c>
      <c r="G305" s="28"/>
      <c r="H305" s="269">
        <f t="shared" si="75"/>
        <v>0</v>
      </c>
      <c r="I305" s="93">
        <f t="shared" si="76"/>
        <v>0</v>
      </c>
      <c r="J305" s="49">
        <f t="shared" si="77"/>
        <v>0</v>
      </c>
      <c r="K305" s="263">
        <f t="shared" si="81"/>
        <v>0</v>
      </c>
      <c r="L305" s="147">
        <f t="shared" si="78"/>
        <v>0</v>
      </c>
      <c r="M305" s="136">
        <f t="shared" si="79"/>
        <v>0</v>
      </c>
      <c r="N305" s="188">
        <f>L305-K305-H305</f>
        <v>0</v>
      </c>
      <c r="O305" s="142">
        <f t="shared" si="80"/>
        <v>0</v>
      </c>
      <c r="P305" s="49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155"/>
      <c r="BS305" s="5"/>
      <c r="BT305" s="5"/>
      <c r="BU305" s="5"/>
      <c r="BV305" s="5"/>
      <c r="BW305" s="5"/>
      <c r="BX305" s="155"/>
      <c r="BY305" s="5"/>
      <c r="BZ305" s="5"/>
      <c r="CA305" s="155"/>
      <c r="CB305" s="5"/>
      <c r="CC305" s="5"/>
      <c r="CD305" s="155"/>
      <c r="CE305" s="5"/>
      <c r="CF305" s="5"/>
      <c r="CG305" s="5"/>
      <c r="CH305" s="252"/>
      <c r="CI305" s="5"/>
      <c r="CJ305" s="5"/>
      <c r="CK305" s="5"/>
      <c r="CL305" s="5"/>
      <c r="CM305" s="5"/>
      <c r="CN305" s="5"/>
      <c r="CO305" s="5"/>
      <c r="CP305" s="155"/>
      <c r="CQ305" s="5"/>
      <c r="CR305" s="5"/>
      <c r="CS305" s="5"/>
      <c r="CT305" s="5"/>
      <c r="CU305" s="5"/>
      <c r="CV305" s="15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155"/>
      <c r="DI305" s="5"/>
      <c r="DJ305" s="5"/>
      <c r="DK305" s="155"/>
      <c r="DL305" s="5"/>
      <c r="DM305" s="5"/>
      <c r="DN305" s="15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155"/>
      <c r="DZ305" s="5"/>
      <c r="EA305" s="5"/>
      <c r="EB305" s="5"/>
      <c r="EC305" s="155"/>
      <c r="ED305" s="5"/>
      <c r="EE305" s="5"/>
      <c r="EF305" s="160"/>
      <c r="EG305" s="5"/>
      <c r="EH305" s="5"/>
      <c r="EI305" s="5"/>
      <c r="EJ305" s="5"/>
      <c r="EK305" s="5"/>
      <c r="EL305" s="150"/>
      <c r="EM305" s="5"/>
      <c r="EN305" s="5"/>
      <c r="EO305" s="5"/>
      <c r="EP305" s="5"/>
      <c r="EQ305" s="5"/>
      <c r="ER305" s="155"/>
      <c r="ES305" s="5"/>
      <c r="ET305" s="5"/>
      <c r="EU305" s="5"/>
      <c r="EV305" s="5"/>
      <c r="EW305" s="5"/>
      <c r="EX305" s="5"/>
      <c r="EY305" s="5"/>
      <c r="EZ305" s="5"/>
      <c r="FA305" s="155"/>
      <c r="FB305" s="5"/>
      <c r="FC305" s="5"/>
      <c r="FD305" s="155"/>
      <c r="FE305" s="5"/>
      <c r="FF305" s="5"/>
      <c r="FG305" s="155"/>
      <c r="FH305" s="5"/>
      <c r="FI305" s="5"/>
      <c r="FJ305" s="155"/>
      <c r="FK305" s="5"/>
      <c r="FL305" s="5"/>
      <c r="FM305" s="155"/>
      <c r="FN305" s="5"/>
      <c r="FO305" s="5"/>
      <c r="FP305" s="15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250" t="s">
        <v>1915</v>
      </c>
    </row>
    <row r="306" spans="1:183" ht="21" customHeight="1">
      <c r="A306" s="46">
        <v>285</v>
      </c>
      <c r="B306" s="236" t="s">
        <v>946</v>
      </c>
      <c r="C306" s="52" t="s">
        <v>947</v>
      </c>
      <c r="D306" s="50" t="s">
        <v>64</v>
      </c>
      <c r="E306" s="27">
        <v>0.2</v>
      </c>
      <c r="F306" s="28">
        <v>0</v>
      </c>
      <c r="G306" s="28"/>
      <c r="H306" s="269">
        <f t="shared" si="75"/>
        <v>0</v>
      </c>
      <c r="I306" s="93">
        <f t="shared" si="76"/>
        <v>0</v>
      </c>
      <c r="J306" s="49">
        <f t="shared" si="77"/>
        <v>0</v>
      </c>
      <c r="K306" s="263">
        <f t="shared" si="81"/>
        <v>0</v>
      </c>
      <c r="L306" s="147">
        <f t="shared" si="78"/>
        <v>300000</v>
      </c>
      <c r="M306" s="136">
        <f t="shared" si="79"/>
        <v>390000</v>
      </c>
      <c r="N306" s="188">
        <f>L306-K306-H306</f>
        <v>300000</v>
      </c>
      <c r="O306" s="142">
        <f t="shared" si="80"/>
        <v>60000</v>
      </c>
      <c r="P306" s="49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155"/>
      <c r="BS306" s="5"/>
      <c r="BT306" s="5"/>
      <c r="BU306" s="5"/>
      <c r="BV306" s="5"/>
      <c r="BW306" s="5"/>
      <c r="BX306" s="155"/>
      <c r="BY306" s="5"/>
      <c r="BZ306" s="5"/>
      <c r="CA306" s="155"/>
      <c r="CB306" s="5"/>
      <c r="CC306" s="5"/>
      <c r="CD306" s="155"/>
      <c r="CE306" s="5"/>
      <c r="CF306" s="5"/>
      <c r="CG306" s="5"/>
      <c r="CH306" s="252">
        <v>300000</v>
      </c>
      <c r="CI306" s="5"/>
      <c r="CJ306" s="5"/>
      <c r="CK306" s="5"/>
      <c r="CL306" s="5"/>
      <c r="CM306" s="5"/>
      <c r="CN306" s="5"/>
      <c r="CO306" s="5"/>
      <c r="CP306" s="155"/>
      <c r="CQ306" s="5"/>
      <c r="CR306" s="5"/>
      <c r="CS306" s="5"/>
      <c r="CT306" s="5"/>
      <c r="CU306" s="5"/>
      <c r="CV306" s="15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155"/>
      <c r="DI306" s="5"/>
      <c r="DJ306" s="5"/>
      <c r="DK306" s="155"/>
      <c r="DL306" s="5"/>
      <c r="DM306" s="5"/>
      <c r="DN306" s="15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155"/>
      <c r="DZ306" s="5"/>
      <c r="EA306" s="5"/>
      <c r="EB306" s="5"/>
      <c r="EC306" s="155"/>
      <c r="ED306" s="5"/>
      <c r="EE306" s="5"/>
      <c r="EF306" s="160"/>
      <c r="EG306" s="5"/>
      <c r="EH306" s="5"/>
      <c r="EI306" s="5"/>
      <c r="EJ306" s="5"/>
      <c r="EK306" s="5"/>
      <c r="EL306" s="150"/>
      <c r="EM306" s="5"/>
      <c r="EN306" s="5"/>
      <c r="EO306" s="5"/>
      <c r="EP306" s="5"/>
      <c r="EQ306" s="5"/>
      <c r="ER306" s="155"/>
      <c r="ES306" s="5"/>
      <c r="ET306" s="5"/>
      <c r="EU306" s="5"/>
      <c r="EV306" s="5"/>
      <c r="EW306" s="5"/>
      <c r="EX306" s="5"/>
      <c r="EY306" s="5"/>
      <c r="EZ306" s="5"/>
      <c r="FA306" s="155"/>
      <c r="FB306" s="5"/>
      <c r="FC306" s="5"/>
      <c r="FD306" s="155"/>
      <c r="FE306" s="5"/>
      <c r="FF306" s="5"/>
      <c r="FG306" s="155"/>
      <c r="FH306" s="5"/>
      <c r="FI306" s="5"/>
      <c r="FJ306" s="155"/>
      <c r="FK306" s="5"/>
      <c r="FL306" s="5"/>
      <c r="FM306" s="155"/>
      <c r="FN306" s="5"/>
      <c r="FO306" s="5"/>
      <c r="FP306" s="15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250" t="s">
        <v>1916</v>
      </c>
    </row>
    <row r="307" spans="1:183" ht="21" customHeight="1">
      <c r="A307" s="46">
        <v>286</v>
      </c>
      <c r="B307" s="113" t="s">
        <v>948</v>
      </c>
      <c r="C307" s="114" t="s">
        <v>949</v>
      </c>
      <c r="D307" s="50" t="s">
        <v>64</v>
      </c>
      <c r="E307" s="27">
        <v>0.214</v>
      </c>
      <c r="F307" s="28">
        <v>0</v>
      </c>
      <c r="G307" s="28"/>
      <c r="H307" s="269">
        <f t="shared" si="75"/>
        <v>0</v>
      </c>
      <c r="I307" s="93">
        <f t="shared" si="76"/>
        <v>0</v>
      </c>
      <c r="J307" s="49">
        <f t="shared" si="77"/>
        <v>450828</v>
      </c>
      <c r="K307" s="263">
        <f t="shared" si="81"/>
        <v>450828</v>
      </c>
      <c r="L307" s="147">
        <f t="shared" si="78"/>
        <v>200000</v>
      </c>
      <c r="M307" s="136">
        <f t="shared" si="79"/>
        <v>260000</v>
      </c>
      <c r="N307" s="188"/>
      <c r="O307" s="142">
        <f t="shared" si="80"/>
        <v>0</v>
      </c>
      <c r="P307" s="49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155"/>
      <c r="BS307" s="5"/>
      <c r="BT307" s="5"/>
      <c r="BU307" s="5"/>
      <c r="BV307" s="5"/>
      <c r="BW307" s="5"/>
      <c r="BX307" s="155"/>
      <c r="BY307" s="5"/>
      <c r="BZ307" s="5"/>
      <c r="CA307" s="155"/>
      <c r="CB307" s="5"/>
      <c r="CC307" s="5"/>
      <c r="CD307" s="155"/>
      <c r="CE307" s="5"/>
      <c r="CF307" s="5"/>
      <c r="CG307" s="5">
        <v>450828</v>
      </c>
      <c r="CH307" s="252">
        <v>200000</v>
      </c>
      <c r="CI307" s="5"/>
      <c r="CJ307" s="5"/>
      <c r="CK307" s="5"/>
      <c r="CL307" s="5"/>
      <c r="CM307" s="5"/>
      <c r="CN307" s="5"/>
      <c r="CO307" s="5"/>
      <c r="CP307" s="155"/>
      <c r="CQ307" s="5"/>
      <c r="CR307" s="5"/>
      <c r="CS307" s="5"/>
      <c r="CT307" s="5"/>
      <c r="CU307" s="5"/>
      <c r="CV307" s="15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155"/>
      <c r="DI307" s="5"/>
      <c r="DJ307" s="5"/>
      <c r="DK307" s="155"/>
      <c r="DL307" s="5"/>
      <c r="DM307" s="5"/>
      <c r="DN307" s="15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155"/>
      <c r="DZ307" s="5"/>
      <c r="EA307" s="5"/>
      <c r="EB307" s="5"/>
      <c r="EC307" s="155"/>
      <c r="ED307" s="5"/>
      <c r="EE307" s="5"/>
      <c r="EF307" s="160"/>
      <c r="EG307" s="5"/>
      <c r="EH307" s="5"/>
      <c r="EI307" s="5"/>
      <c r="EJ307" s="5"/>
      <c r="EK307" s="5"/>
      <c r="EL307" s="150"/>
      <c r="EM307" s="5"/>
      <c r="EN307" s="5"/>
      <c r="EO307" s="5"/>
      <c r="EP307" s="5"/>
      <c r="EQ307" s="5"/>
      <c r="ER307" s="155"/>
      <c r="ES307" s="5"/>
      <c r="ET307" s="5"/>
      <c r="EU307" s="5"/>
      <c r="EV307" s="5"/>
      <c r="EW307" s="5"/>
      <c r="EX307" s="5"/>
      <c r="EY307" s="5"/>
      <c r="EZ307" s="5"/>
      <c r="FA307" s="155"/>
      <c r="FB307" s="5"/>
      <c r="FC307" s="5"/>
      <c r="FD307" s="155"/>
      <c r="FE307" s="5"/>
      <c r="FF307" s="5"/>
      <c r="FG307" s="155"/>
      <c r="FH307" s="5"/>
      <c r="FI307" s="5"/>
      <c r="FJ307" s="155"/>
      <c r="FK307" s="5"/>
      <c r="FL307" s="5"/>
      <c r="FM307" s="155"/>
      <c r="FN307" s="5"/>
      <c r="FO307" s="5"/>
      <c r="FP307" s="15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250" t="s">
        <v>1917</v>
      </c>
    </row>
    <row r="308" spans="1:183" ht="21" customHeight="1">
      <c r="A308" s="46"/>
      <c r="B308" s="113"/>
      <c r="C308" s="288" t="s">
        <v>2046</v>
      </c>
      <c r="D308" s="50"/>
      <c r="E308" s="27"/>
      <c r="F308" s="28"/>
      <c r="G308" s="28"/>
      <c r="H308" s="269"/>
      <c r="I308" s="93"/>
      <c r="J308" s="49"/>
      <c r="K308" s="263"/>
      <c r="L308" s="147"/>
      <c r="M308" s="136"/>
      <c r="N308" s="188"/>
      <c r="O308" s="142"/>
      <c r="P308" s="49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155"/>
      <c r="BS308" s="5"/>
      <c r="BT308" s="5"/>
      <c r="BU308" s="5"/>
      <c r="BV308" s="5"/>
      <c r="BW308" s="5"/>
      <c r="BX308" s="155"/>
      <c r="BY308" s="5"/>
      <c r="BZ308" s="5"/>
      <c r="CA308" s="155"/>
      <c r="CB308" s="5"/>
      <c r="CC308" s="5"/>
      <c r="CD308" s="155"/>
      <c r="CE308" s="5"/>
      <c r="CF308" s="5"/>
      <c r="CG308" s="5"/>
      <c r="CH308" s="252"/>
      <c r="CI308" s="5"/>
      <c r="CJ308" s="5"/>
      <c r="CK308" s="5"/>
      <c r="CL308" s="5"/>
      <c r="CM308" s="5"/>
      <c r="CN308" s="5"/>
      <c r="CO308" s="5"/>
      <c r="CP308" s="155"/>
      <c r="CQ308" s="5"/>
      <c r="CR308" s="5"/>
      <c r="CS308" s="5"/>
      <c r="CT308" s="5"/>
      <c r="CU308" s="5"/>
      <c r="CV308" s="15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155"/>
      <c r="DI308" s="5"/>
      <c r="DJ308" s="5"/>
      <c r="DK308" s="155"/>
      <c r="DL308" s="5"/>
      <c r="DM308" s="5"/>
      <c r="DN308" s="15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155"/>
      <c r="DZ308" s="5"/>
      <c r="EA308" s="5"/>
      <c r="EB308" s="5"/>
      <c r="EC308" s="155"/>
      <c r="ED308" s="5"/>
      <c r="EE308" s="5"/>
      <c r="EF308" s="160"/>
      <c r="EG308" s="5"/>
      <c r="EH308" s="5"/>
      <c r="EI308" s="5"/>
      <c r="EJ308" s="5"/>
      <c r="EK308" s="5"/>
      <c r="EL308" s="150"/>
      <c r="EM308" s="5"/>
      <c r="EN308" s="5"/>
      <c r="EO308" s="5"/>
      <c r="EP308" s="5"/>
      <c r="EQ308" s="5"/>
      <c r="ER308" s="155"/>
      <c r="ES308" s="5"/>
      <c r="ET308" s="5"/>
      <c r="EU308" s="5"/>
      <c r="EV308" s="5"/>
      <c r="EW308" s="5"/>
      <c r="EX308" s="5"/>
      <c r="EY308" s="5"/>
      <c r="EZ308" s="5"/>
      <c r="FA308" s="155"/>
      <c r="FB308" s="5"/>
      <c r="FC308" s="5"/>
      <c r="FD308" s="155"/>
      <c r="FE308" s="5"/>
      <c r="FF308" s="5"/>
      <c r="FG308" s="155"/>
      <c r="FH308" s="5"/>
      <c r="FI308" s="5"/>
      <c r="FJ308" s="155"/>
      <c r="FK308" s="5"/>
      <c r="FL308" s="5"/>
      <c r="FM308" s="155"/>
      <c r="FN308" s="5"/>
      <c r="FO308" s="5"/>
      <c r="FP308" s="15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250"/>
    </row>
    <row r="309" spans="1:183" ht="21" customHeight="1">
      <c r="A309" s="46">
        <v>287</v>
      </c>
      <c r="B309" s="241" t="s">
        <v>1433</v>
      </c>
      <c r="C309" s="114" t="s">
        <v>1434</v>
      </c>
      <c r="D309" s="50" t="s">
        <v>64</v>
      </c>
      <c r="E309" s="27">
        <v>0.214</v>
      </c>
      <c r="F309" s="28">
        <v>0</v>
      </c>
      <c r="G309" s="28"/>
      <c r="H309" s="269">
        <f t="shared" si="75"/>
        <v>0</v>
      </c>
      <c r="I309" s="93">
        <f t="shared" si="76"/>
        <v>0</v>
      </c>
      <c r="J309" s="49">
        <f t="shared" si="77"/>
        <v>0</v>
      </c>
      <c r="K309" s="263">
        <f t="shared" si="81"/>
        <v>0</v>
      </c>
      <c r="L309" s="147">
        <f t="shared" si="78"/>
        <v>0</v>
      </c>
      <c r="M309" s="136">
        <f t="shared" si="79"/>
        <v>0</v>
      </c>
      <c r="N309" s="188">
        <f>L309-K309-H309</f>
        <v>0</v>
      </c>
      <c r="O309" s="142">
        <f t="shared" si="80"/>
        <v>0</v>
      </c>
      <c r="P309" s="49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155"/>
      <c r="BS309" s="5"/>
      <c r="BT309" s="5"/>
      <c r="BU309" s="5"/>
      <c r="BV309" s="5"/>
      <c r="BW309" s="5"/>
      <c r="BX309" s="155"/>
      <c r="BY309" s="5"/>
      <c r="BZ309" s="5"/>
      <c r="CA309" s="155"/>
      <c r="CB309" s="5"/>
      <c r="CC309" s="5"/>
      <c r="CD309" s="15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155"/>
      <c r="CQ309" s="5"/>
      <c r="CR309" s="5"/>
      <c r="CS309" s="5"/>
      <c r="CT309" s="5"/>
      <c r="CU309" s="5"/>
      <c r="CV309" s="15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155"/>
      <c r="DI309" s="5"/>
      <c r="DJ309" s="5"/>
      <c r="DK309" s="155"/>
      <c r="DL309" s="5"/>
      <c r="DM309" s="5"/>
      <c r="DN309" s="15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155"/>
      <c r="DZ309" s="5"/>
      <c r="EA309" s="5"/>
      <c r="EB309" s="5"/>
      <c r="EC309" s="155"/>
      <c r="ED309" s="5"/>
      <c r="EE309" s="5"/>
      <c r="EF309" s="160"/>
      <c r="EG309" s="5"/>
      <c r="EH309" s="5"/>
      <c r="EI309" s="5"/>
      <c r="EJ309" s="5"/>
      <c r="EK309" s="5"/>
      <c r="EL309" s="150"/>
      <c r="EM309" s="5"/>
      <c r="EN309" s="5"/>
      <c r="EO309" s="5"/>
      <c r="EP309" s="5"/>
      <c r="EQ309" s="5"/>
      <c r="ER309" s="155"/>
      <c r="ES309" s="5"/>
      <c r="ET309" s="5"/>
      <c r="EU309" s="5"/>
      <c r="EV309" s="5"/>
      <c r="EW309" s="5"/>
      <c r="EX309" s="5"/>
      <c r="EY309" s="5"/>
      <c r="EZ309" s="5"/>
      <c r="FA309" s="155"/>
      <c r="FB309" s="5"/>
      <c r="FC309" s="5"/>
      <c r="FD309" s="155"/>
      <c r="FE309" s="5"/>
      <c r="FF309" s="5"/>
      <c r="FG309" s="155"/>
      <c r="FH309" s="5"/>
      <c r="FI309" s="5"/>
      <c r="FJ309" s="155"/>
      <c r="FK309" s="5"/>
      <c r="FL309" s="5"/>
      <c r="FM309" s="155"/>
      <c r="FN309" s="5"/>
      <c r="FO309" s="5"/>
      <c r="FP309" s="15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250" t="s">
        <v>1918</v>
      </c>
    </row>
    <row r="310" spans="1:183" ht="21" customHeight="1">
      <c r="A310" s="46">
        <v>288</v>
      </c>
      <c r="B310" s="241" t="s">
        <v>950</v>
      </c>
      <c r="C310" s="115" t="s">
        <v>951</v>
      </c>
      <c r="D310" s="50" t="s">
        <v>64</v>
      </c>
      <c r="E310" s="27">
        <v>0.203</v>
      </c>
      <c r="F310" s="28"/>
      <c r="G310" s="28"/>
      <c r="H310" s="269">
        <f t="shared" si="75"/>
        <v>0</v>
      </c>
      <c r="I310" s="93">
        <f t="shared" si="76"/>
        <v>0</v>
      </c>
      <c r="J310" s="49">
        <f t="shared" si="77"/>
        <v>0</v>
      </c>
      <c r="K310" s="263">
        <f t="shared" si="81"/>
        <v>0</v>
      </c>
      <c r="L310" s="147">
        <f t="shared" si="78"/>
        <v>0</v>
      </c>
      <c r="M310" s="136">
        <f t="shared" si="79"/>
        <v>0</v>
      </c>
      <c r="N310" s="188">
        <f>L310-K310-H310</f>
        <v>0</v>
      </c>
      <c r="O310" s="142">
        <f t="shared" si="80"/>
        <v>0</v>
      </c>
      <c r="P310" s="49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155"/>
      <c r="BS310" s="5"/>
      <c r="BT310" s="5"/>
      <c r="BU310" s="5"/>
      <c r="BV310" s="5"/>
      <c r="BW310" s="5"/>
      <c r="BX310" s="155"/>
      <c r="BY310" s="5"/>
      <c r="BZ310" s="5"/>
      <c r="CA310" s="155"/>
      <c r="CB310" s="5"/>
      <c r="CC310" s="5"/>
      <c r="CD310" s="15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155"/>
      <c r="CQ310" s="5"/>
      <c r="CR310" s="5"/>
      <c r="CS310" s="5"/>
      <c r="CT310" s="5"/>
      <c r="CU310" s="5"/>
      <c r="CV310" s="15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155"/>
      <c r="DI310" s="5"/>
      <c r="DJ310" s="5"/>
      <c r="DK310" s="155"/>
      <c r="DL310" s="5"/>
      <c r="DM310" s="5"/>
      <c r="DN310" s="15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155"/>
      <c r="DZ310" s="5"/>
      <c r="EA310" s="5"/>
      <c r="EB310" s="5"/>
      <c r="EC310" s="155"/>
      <c r="ED310" s="5"/>
      <c r="EE310" s="5"/>
      <c r="EF310" s="160"/>
      <c r="EG310" s="5"/>
      <c r="EH310" s="5"/>
      <c r="EI310" s="5"/>
      <c r="EJ310" s="5"/>
      <c r="EK310" s="5"/>
      <c r="EL310" s="150"/>
      <c r="EM310" s="5"/>
      <c r="EN310" s="5"/>
      <c r="EO310" s="5"/>
      <c r="EP310" s="5"/>
      <c r="EQ310" s="5"/>
      <c r="ER310" s="155"/>
      <c r="ES310" s="5"/>
      <c r="ET310" s="5"/>
      <c r="EU310" s="5"/>
      <c r="EV310" s="5"/>
      <c r="EW310" s="5"/>
      <c r="EX310" s="5"/>
      <c r="EY310" s="5"/>
      <c r="EZ310" s="5"/>
      <c r="FA310" s="155"/>
      <c r="FB310" s="5"/>
      <c r="FC310" s="5"/>
      <c r="FD310" s="155"/>
      <c r="FE310" s="5"/>
      <c r="FF310" s="5"/>
      <c r="FG310" s="155"/>
      <c r="FH310" s="5"/>
      <c r="FI310" s="5"/>
      <c r="FJ310" s="155"/>
      <c r="FK310" s="5"/>
      <c r="FL310" s="5"/>
      <c r="FM310" s="155"/>
      <c r="FN310" s="5"/>
      <c r="FO310" s="5"/>
      <c r="FP310" s="15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250">
        <f t="shared" si="73"/>
        <v>0</v>
      </c>
    </row>
    <row r="311" spans="1:183" ht="21" customHeight="1">
      <c r="A311" s="46">
        <v>289</v>
      </c>
      <c r="B311" s="241" t="s">
        <v>952</v>
      </c>
      <c r="C311" s="114" t="s">
        <v>953</v>
      </c>
      <c r="D311" s="50" t="s">
        <v>64</v>
      </c>
      <c r="E311" s="27">
        <v>0.267</v>
      </c>
      <c r="F311" s="28">
        <v>334000</v>
      </c>
      <c r="G311" s="28"/>
      <c r="H311" s="269">
        <f t="shared" si="75"/>
        <v>334000</v>
      </c>
      <c r="I311" s="93">
        <f t="shared" si="76"/>
        <v>0</v>
      </c>
      <c r="J311" s="49">
        <f t="shared" si="77"/>
        <v>62500</v>
      </c>
      <c r="K311" s="263">
        <f t="shared" si="81"/>
        <v>62500</v>
      </c>
      <c r="L311" s="147">
        <f t="shared" si="78"/>
        <v>210000</v>
      </c>
      <c r="M311" s="136">
        <f t="shared" si="79"/>
        <v>273000</v>
      </c>
      <c r="N311" s="188"/>
      <c r="O311" s="142">
        <f t="shared" si="80"/>
        <v>0</v>
      </c>
      <c r="P311" s="49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155"/>
      <c r="BS311" s="5"/>
      <c r="BT311" s="5"/>
      <c r="BU311" s="5"/>
      <c r="BV311" s="5"/>
      <c r="BW311" s="5"/>
      <c r="BX311" s="155"/>
      <c r="BY311" s="5"/>
      <c r="BZ311" s="5"/>
      <c r="CA311" s="155"/>
      <c r="CB311" s="5"/>
      <c r="CC311" s="5"/>
      <c r="CD311" s="15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155"/>
      <c r="CQ311" s="5"/>
      <c r="CR311" s="5"/>
      <c r="CS311" s="5"/>
      <c r="CT311" s="5"/>
      <c r="CU311" s="5"/>
      <c r="CV311" s="15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155"/>
      <c r="DI311" s="5"/>
      <c r="DJ311" s="5"/>
      <c r="DK311" s="155"/>
      <c r="DL311" s="5"/>
      <c r="DM311" s="5"/>
      <c r="DN311" s="15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155"/>
      <c r="DZ311" s="5"/>
      <c r="EA311" s="5"/>
      <c r="EB311" s="5"/>
      <c r="EC311" s="155"/>
      <c r="ED311" s="5"/>
      <c r="EE311" s="5"/>
      <c r="EF311" s="160"/>
      <c r="EG311" s="5"/>
      <c r="EH311" s="5"/>
      <c r="EI311" s="5"/>
      <c r="EJ311" s="5"/>
      <c r="EK311" s="5"/>
      <c r="EL311" s="150"/>
      <c r="EM311" s="5"/>
      <c r="EN311" s="5"/>
      <c r="EO311" s="5"/>
      <c r="EP311" s="5"/>
      <c r="EQ311" s="5"/>
      <c r="ER311" s="155"/>
      <c r="ES311" s="5"/>
      <c r="ET311" s="5"/>
      <c r="EU311" s="5"/>
      <c r="EV311" s="5"/>
      <c r="EW311" s="5"/>
      <c r="EX311" s="5"/>
      <c r="EY311" s="5"/>
      <c r="EZ311" s="5"/>
      <c r="FA311" s="155"/>
      <c r="FB311" s="5"/>
      <c r="FC311" s="5"/>
      <c r="FD311" s="155">
        <v>62500</v>
      </c>
      <c r="FE311" s="5">
        <v>210000</v>
      </c>
      <c r="FF311" s="5"/>
      <c r="FG311" s="155"/>
      <c r="FH311" s="5"/>
      <c r="FI311" s="5"/>
      <c r="FJ311" s="155"/>
      <c r="FK311" s="5"/>
      <c r="FL311" s="5"/>
      <c r="FM311" s="155"/>
      <c r="FN311" s="5"/>
      <c r="FO311" s="5"/>
      <c r="FP311" s="15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250" t="s">
        <v>1919</v>
      </c>
    </row>
    <row r="312" spans="1:183" ht="21" customHeight="1">
      <c r="A312" s="46">
        <v>290</v>
      </c>
      <c r="B312" s="241" t="s">
        <v>954</v>
      </c>
      <c r="C312" s="114" t="s">
        <v>955</v>
      </c>
      <c r="D312" s="50" t="s">
        <v>64</v>
      </c>
      <c r="E312" s="27">
        <v>0.095</v>
      </c>
      <c r="F312" s="28">
        <v>300000</v>
      </c>
      <c r="G312" s="28"/>
      <c r="H312" s="269">
        <f t="shared" si="75"/>
        <v>300000</v>
      </c>
      <c r="I312" s="93">
        <f t="shared" si="76"/>
        <v>0</v>
      </c>
      <c r="J312" s="49">
        <f t="shared" si="77"/>
        <v>0</v>
      </c>
      <c r="K312" s="263">
        <f t="shared" si="81"/>
        <v>0</v>
      </c>
      <c r="L312" s="147">
        <f t="shared" si="78"/>
        <v>0</v>
      </c>
      <c r="M312" s="136">
        <f t="shared" si="79"/>
        <v>0</v>
      </c>
      <c r="N312" s="188"/>
      <c r="O312" s="142">
        <f t="shared" si="80"/>
        <v>0</v>
      </c>
      <c r="P312" s="49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155"/>
      <c r="BS312" s="5"/>
      <c r="BT312" s="5"/>
      <c r="BU312" s="5"/>
      <c r="BV312" s="5"/>
      <c r="BW312" s="5"/>
      <c r="BX312" s="155"/>
      <c r="BY312" s="5"/>
      <c r="BZ312" s="5"/>
      <c r="CA312" s="155"/>
      <c r="CB312" s="5"/>
      <c r="CC312" s="5"/>
      <c r="CD312" s="15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155"/>
      <c r="CQ312" s="5"/>
      <c r="CR312" s="5"/>
      <c r="CS312" s="5"/>
      <c r="CT312" s="5"/>
      <c r="CU312" s="5"/>
      <c r="CV312" s="15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155"/>
      <c r="DI312" s="5"/>
      <c r="DJ312" s="5"/>
      <c r="DK312" s="155"/>
      <c r="DL312" s="5"/>
      <c r="DM312" s="5"/>
      <c r="DN312" s="15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155"/>
      <c r="DZ312" s="5"/>
      <c r="EA312" s="5"/>
      <c r="EB312" s="5"/>
      <c r="EC312" s="155"/>
      <c r="ED312" s="5"/>
      <c r="EE312" s="5"/>
      <c r="EF312" s="160"/>
      <c r="EG312" s="5"/>
      <c r="EH312" s="5"/>
      <c r="EI312" s="5"/>
      <c r="EJ312" s="5"/>
      <c r="EK312" s="5"/>
      <c r="EL312" s="150"/>
      <c r="EM312" s="5"/>
      <c r="EN312" s="5"/>
      <c r="EO312" s="5"/>
      <c r="EP312" s="5"/>
      <c r="EQ312" s="5"/>
      <c r="ER312" s="155"/>
      <c r="ES312" s="5"/>
      <c r="ET312" s="5"/>
      <c r="EU312" s="5"/>
      <c r="EV312" s="5"/>
      <c r="EW312" s="5"/>
      <c r="EX312" s="5"/>
      <c r="EY312" s="5"/>
      <c r="EZ312" s="5"/>
      <c r="FA312" s="155"/>
      <c r="FB312" s="5"/>
      <c r="FC312" s="5"/>
      <c r="FD312" s="155"/>
      <c r="FE312" s="5"/>
      <c r="FF312" s="5"/>
      <c r="FG312" s="155"/>
      <c r="FH312" s="5"/>
      <c r="FI312" s="5"/>
      <c r="FJ312" s="155"/>
      <c r="FK312" s="5"/>
      <c r="FL312" s="5"/>
      <c r="FM312" s="155"/>
      <c r="FN312" s="5"/>
      <c r="FO312" s="5"/>
      <c r="FP312" s="15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250">
        <f t="shared" si="73"/>
        <v>0</v>
      </c>
    </row>
    <row r="313" spans="1:183" ht="21" customHeight="1">
      <c r="A313" s="46">
        <v>291</v>
      </c>
      <c r="B313" s="241"/>
      <c r="C313" s="114" t="s">
        <v>2060</v>
      </c>
      <c r="D313" s="50"/>
      <c r="E313" s="27"/>
      <c r="F313" s="28">
        <v>0</v>
      </c>
      <c r="G313" s="28"/>
      <c r="H313" s="269">
        <f t="shared" si="75"/>
        <v>0</v>
      </c>
      <c r="I313" s="93">
        <f t="shared" si="76"/>
        <v>0</v>
      </c>
      <c r="J313" s="49">
        <f t="shared" si="77"/>
        <v>690</v>
      </c>
      <c r="K313" s="263">
        <f t="shared" si="81"/>
        <v>690</v>
      </c>
      <c r="L313" s="147">
        <f t="shared" si="78"/>
        <v>2000</v>
      </c>
      <c r="M313" s="136">
        <f t="shared" si="79"/>
        <v>2600</v>
      </c>
      <c r="N313" s="188">
        <f>L313-K313-H313</f>
        <v>1310</v>
      </c>
      <c r="O313" s="142">
        <f t="shared" si="80"/>
        <v>0</v>
      </c>
      <c r="P313" s="49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155"/>
      <c r="BS313" s="5"/>
      <c r="BT313" s="5"/>
      <c r="BU313" s="5"/>
      <c r="BV313" s="5"/>
      <c r="BW313" s="5"/>
      <c r="BX313" s="155"/>
      <c r="BY313" s="5"/>
      <c r="BZ313" s="5"/>
      <c r="CA313" s="155"/>
      <c r="CB313" s="5"/>
      <c r="CC313" s="5"/>
      <c r="CD313" s="15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155"/>
      <c r="CQ313" s="5"/>
      <c r="CR313" s="5"/>
      <c r="CS313" s="5"/>
      <c r="CT313" s="5"/>
      <c r="CU313" s="5"/>
      <c r="CV313" s="15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155"/>
      <c r="DI313" s="5"/>
      <c r="DJ313" s="5"/>
      <c r="DK313" s="155"/>
      <c r="DL313" s="5"/>
      <c r="DM313" s="5"/>
      <c r="DN313" s="15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155"/>
      <c r="DZ313" s="5"/>
      <c r="EA313" s="5"/>
      <c r="EB313" s="5"/>
      <c r="EC313" s="155"/>
      <c r="ED313" s="5"/>
      <c r="EE313" s="5"/>
      <c r="EF313" s="160"/>
      <c r="EG313" s="5"/>
      <c r="EH313" s="5"/>
      <c r="EI313" s="5"/>
      <c r="EJ313" s="5"/>
      <c r="EK313" s="5"/>
      <c r="EL313" s="150"/>
      <c r="EM313" s="5"/>
      <c r="EN313" s="5"/>
      <c r="EO313" s="5"/>
      <c r="EP313" s="5"/>
      <c r="EQ313" s="5"/>
      <c r="ER313" s="155"/>
      <c r="ES313" s="5"/>
      <c r="ET313" s="5"/>
      <c r="EU313" s="5"/>
      <c r="EV313" s="5"/>
      <c r="EW313" s="5"/>
      <c r="EX313" s="5"/>
      <c r="EY313" s="5"/>
      <c r="EZ313" s="5"/>
      <c r="FA313" s="155"/>
      <c r="FB313" s="5"/>
      <c r="FC313" s="5"/>
      <c r="FD313" s="155"/>
      <c r="FE313" s="5"/>
      <c r="FF313" s="5"/>
      <c r="FG313" s="155"/>
      <c r="FH313" s="5"/>
      <c r="FI313" s="5"/>
      <c r="FJ313" s="155">
        <v>690</v>
      </c>
      <c r="FK313" s="5">
        <v>2000</v>
      </c>
      <c r="FL313" s="5"/>
      <c r="FM313" s="155"/>
      <c r="FN313" s="5"/>
      <c r="FO313" s="5"/>
      <c r="FP313" s="15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250" t="s">
        <v>1920</v>
      </c>
    </row>
    <row r="314" spans="1:183" ht="21" customHeight="1">
      <c r="A314" s="46">
        <v>292</v>
      </c>
      <c r="B314" s="94" t="s">
        <v>956</v>
      </c>
      <c r="C314" s="95" t="s">
        <v>957</v>
      </c>
      <c r="D314" s="50" t="s">
        <v>64</v>
      </c>
      <c r="E314" s="27">
        <v>1.38</v>
      </c>
      <c r="F314" s="28">
        <v>34000</v>
      </c>
      <c r="G314" s="28"/>
      <c r="H314" s="269">
        <f t="shared" si="75"/>
        <v>34000</v>
      </c>
      <c r="I314" s="93">
        <f t="shared" si="76"/>
        <v>0</v>
      </c>
      <c r="J314" s="49">
        <f t="shared" si="77"/>
        <v>1266</v>
      </c>
      <c r="K314" s="263">
        <f t="shared" si="81"/>
        <v>1266</v>
      </c>
      <c r="L314" s="147">
        <f t="shared" si="78"/>
        <v>0</v>
      </c>
      <c r="M314" s="136">
        <f t="shared" si="79"/>
        <v>0</v>
      </c>
      <c r="N314" s="188"/>
      <c r="O314" s="142">
        <f t="shared" si="80"/>
        <v>0</v>
      </c>
      <c r="P314" s="49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155"/>
      <c r="BS314" s="5"/>
      <c r="BT314" s="5"/>
      <c r="BU314" s="5"/>
      <c r="BV314" s="5"/>
      <c r="BW314" s="5"/>
      <c r="BX314" s="155"/>
      <c r="BY314" s="5"/>
      <c r="BZ314" s="5"/>
      <c r="CA314" s="155"/>
      <c r="CB314" s="5"/>
      <c r="CC314" s="5"/>
      <c r="CD314" s="15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155"/>
      <c r="CQ314" s="5"/>
      <c r="CR314" s="5"/>
      <c r="CS314" s="5"/>
      <c r="CT314" s="5"/>
      <c r="CU314" s="5"/>
      <c r="CV314" s="15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155"/>
      <c r="DI314" s="5"/>
      <c r="DJ314" s="5"/>
      <c r="DK314" s="155"/>
      <c r="DL314" s="5"/>
      <c r="DM314" s="5"/>
      <c r="DN314" s="15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155"/>
      <c r="DZ314" s="5"/>
      <c r="EA314" s="5"/>
      <c r="EB314" s="5"/>
      <c r="EC314" s="155"/>
      <c r="ED314" s="5"/>
      <c r="EE314" s="5"/>
      <c r="EF314" s="160"/>
      <c r="EG314" s="5"/>
      <c r="EH314" s="5"/>
      <c r="EI314" s="5"/>
      <c r="EJ314" s="5"/>
      <c r="EK314" s="5"/>
      <c r="EL314" s="150"/>
      <c r="EM314" s="5"/>
      <c r="EN314" s="5"/>
      <c r="EO314" s="5"/>
      <c r="EP314" s="5"/>
      <c r="EQ314" s="5"/>
      <c r="ER314" s="155"/>
      <c r="ES314" s="5"/>
      <c r="ET314" s="5"/>
      <c r="EU314" s="5"/>
      <c r="EV314" s="5"/>
      <c r="EW314" s="5"/>
      <c r="EX314" s="5"/>
      <c r="EY314" s="5"/>
      <c r="EZ314" s="5"/>
      <c r="FA314" s="155"/>
      <c r="FB314" s="5"/>
      <c r="FC314" s="5"/>
      <c r="FD314" s="155"/>
      <c r="FE314" s="5"/>
      <c r="FF314" s="5"/>
      <c r="FG314" s="155"/>
      <c r="FH314" s="5"/>
      <c r="FI314" s="5"/>
      <c r="FJ314" s="155"/>
      <c r="FK314" s="5"/>
      <c r="FL314" s="5"/>
      <c r="FM314" s="155">
        <v>1266</v>
      </c>
      <c r="FN314" s="5"/>
      <c r="FO314" s="5"/>
      <c r="FP314" s="15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250"/>
    </row>
    <row r="315" spans="1:183" ht="21" customHeight="1">
      <c r="A315" s="46"/>
      <c r="B315" s="210"/>
      <c r="C315" s="95" t="s">
        <v>1901</v>
      </c>
      <c r="D315" s="50"/>
      <c r="E315" s="27"/>
      <c r="F315" s="28"/>
      <c r="G315" s="28"/>
      <c r="H315" s="269"/>
      <c r="I315" s="93"/>
      <c r="J315" s="49"/>
      <c r="K315" s="263"/>
      <c r="L315" s="147"/>
      <c r="M315" s="136"/>
      <c r="N315" s="188"/>
      <c r="O315" s="142"/>
      <c r="P315" s="49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155"/>
      <c r="BS315" s="5"/>
      <c r="BT315" s="5"/>
      <c r="BU315" s="5"/>
      <c r="BV315" s="5"/>
      <c r="BW315" s="5"/>
      <c r="BX315" s="155"/>
      <c r="BY315" s="5"/>
      <c r="BZ315" s="5"/>
      <c r="CA315" s="155"/>
      <c r="CB315" s="5"/>
      <c r="CC315" s="5"/>
      <c r="CD315" s="15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155"/>
      <c r="CQ315" s="5"/>
      <c r="CR315" s="5"/>
      <c r="CS315" s="5"/>
      <c r="CT315" s="5"/>
      <c r="CU315" s="5"/>
      <c r="CV315" s="15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155"/>
      <c r="DI315" s="5"/>
      <c r="DJ315" s="5"/>
      <c r="DK315" s="155"/>
      <c r="DL315" s="5"/>
      <c r="DM315" s="5"/>
      <c r="DN315" s="15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155"/>
      <c r="DZ315" s="5"/>
      <c r="EA315" s="5"/>
      <c r="EB315" s="5"/>
      <c r="EC315" s="155"/>
      <c r="ED315" s="5"/>
      <c r="EE315" s="5"/>
      <c r="EF315" s="160"/>
      <c r="EG315" s="5"/>
      <c r="EH315" s="5"/>
      <c r="EI315" s="5"/>
      <c r="EJ315" s="5"/>
      <c r="EK315" s="5"/>
      <c r="EL315" s="150"/>
      <c r="EM315" s="5"/>
      <c r="EN315" s="5"/>
      <c r="EO315" s="5"/>
      <c r="EP315" s="5"/>
      <c r="EQ315" s="5"/>
      <c r="ER315" s="155"/>
      <c r="ES315" s="5"/>
      <c r="ET315" s="5"/>
      <c r="EU315" s="5"/>
      <c r="EV315" s="5"/>
      <c r="EW315" s="5"/>
      <c r="EX315" s="5"/>
      <c r="EY315" s="5"/>
      <c r="EZ315" s="5"/>
      <c r="FA315" s="155"/>
      <c r="FB315" s="5"/>
      <c r="FC315" s="5"/>
      <c r="FD315" s="155"/>
      <c r="FE315" s="5"/>
      <c r="FF315" s="5"/>
      <c r="FG315" s="155"/>
      <c r="FH315" s="5"/>
      <c r="FI315" s="5"/>
      <c r="FJ315" s="155"/>
      <c r="FK315" s="5"/>
      <c r="FL315" s="5"/>
      <c r="FM315" s="155"/>
      <c r="FN315" s="5">
        <v>10000</v>
      </c>
      <c r="FO315" s="5"/>
      <c r="FP315" s="15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250" t="s">
        <v>2032</v>
      </c>
    </row>
    <row r="316" spans="1:183" s="119" customFormat="1" ht="21" customHeight="1">
      <c r="A316" s="46">
        <v>293</v>
      </c>
      <c r="B316" s="116" t="s">
        <v>944</v>
      </c>
      <c r="C316" s="117" t="s">
        <v>958</v>
      </c>
      <c r="D316" s="139" t="s">
        <v>64</v>
      </c>
      <c r="E316" s="184">
        <v>0.22</v>
      </c>
      <c r="F316" s="32"/>
      <c r="G316" s="32"/>
      <c r="H316" s="269">
        <f t="shared" si="75"/>
        <v>0</v>
      </c>
      <c r="I316" s="93">
        <f t="shared" si="76"/>
        <v>0</v>
      </c>
      <c r="J316" s="49">
        <f t="shared" si="77"/>
        <v>0</v>
      </c>
      <c r="K316" s="263">
        <f t="shared" si="81"/>
        <v>0</v>
      </c>
      <c r="L316" s="147">
        <f t="shared" si="78"/>
        <v>0</v>
      </c>
      <c r="M316" s="136">
        <f t="shared" si="79"/>
        <v>0</v>
      </c>
      <c r="N316" s="188">
        <f>L316-K316-H316</f>
        <v>0</v>
      </c>
      <c r="O316" s="142">
        <f t="shared" si="80"/>
        <v>0</v>
      </c>
      <c r="P316" s="118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1"/>
      <c r="AP316" s="101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1"/>
      <c r="BB316" s="101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1"/>
      <c r="BN316" s="101"/>
      <c r="BO316" s="101"/>
      <c r="BP316" s="101"/>
      <c r="BQ316" s="101"/>
      <c r="BR316" s="157"/>
      <c r="BS316" s="101"/>
      <c r="BT316" s="101"/>
      <c r="BU316" s="101"/>
      <c r="BV316" s="101"/>
      <c r="BW316" s="101"/>
      <c r="BX316" s="157"/>
      <c r="BY316" s="101"/>
      <c r="BZ316" s="101"/>
      <c r="CA316" s="157"/>
      <c r="CB316" s="101"/>
      <c r="CC316" s="101"/>
      <c r="CD316" s="157"/>
      <c r="CE316" s="101"/>
      <c r="CF316" s="101"/>
      <c r="CG316" s="101"/>
      <c r="CH316" s="101"/>
      <c r="CI316" s="101"/>
      <c r="CJ316" s="101"/>
      <c r="CK316" s="101"/>
      <c r="CL316" s="101"/>
      <c r="CM316" s="101"/>
      <c r="CN316" s="101"/>
      <c r="CO316" s="101"/>
      <c r="CP316" s="157"/>
      <c r="CQ316" s="101"/>
      <c r="CR316" s="101"/>
      <c r="CS316" s="101"/>
      <c r="CT316" s="101"/>
      <c r="CU316" s="101"/>
      <c r="CV316" s="157"/>
      <c r="CW316" s="101"/>
      <c r="CX316" s="101"/>
      <c r="CY316" s="101"/>
      <c r="CZ316" s="101"/>
      <c r="DA316" s="101"/>
      <c r="DB316" s="101"/>
      <c r="DC316" s="101"/>
      <c r="DD316" s="101"/>
      <c r="DE316" s="101"/>
      <c r="DF316" s="101"/>
      <c r="DG316" s="101"/>
      <c r="DH316" s="157"/>
      <c r="DI316" s="101"/>
      <c r="DJ316" s="101"/>
      <c r="DK316" s="157"/>
      <c r="DL316" s="101"/>
      <c r="DM316" s="101"/>
      <c r="DN316" s="157"/>
      <c r="DO316" s="101"/>
      <c r="DP316" s="101"/>
      <c r="DQ316" s="101"/>
      <c r="DR316" s="101"/>
      <c r="DS316" s="101"/>
      <c r="DT316" s="101"/>
      <c r="DU316" s="101"/>
      <c r="DV316" s="101"/>
      <c r="DW316" s="101"/>
      <c r="DX316" s="101"/>
      <c r="DY316" s="157"/>
      <c r="DZ316" s="101"/>
      <c r="EA316" s="101"/>
      <c r="EB316" s="101"/>
      <c r="EC316" s="157"/>
      <c r="ED316" s="101"/>
      <c r="EE316" s="101"/>
      <c r="EF316" s="162"/>
      <c r="EG316" s="101"/>
      <c r="EH316" s="101"/>
      <c r="EI316" s="101"/>
      <c r="EJ316" s="101"/>
      <c r="EK316" s="101"/>
      <c r="EL316" s="152"/>
      <c r="EM316" s="101"/>
      <c r="EN316" s="101"/>
      <c r="EO316" s="101"/>
      <c r="EP316" s="101"/>
      <c r="EQ316" s="101"/>
      <c r="ER316" s="157"/>
      <c r="ES316" s="101"/>
      <c r="ET316" s="101"/>
      <c r="EU316" s="101"/>
      <c r="EV316" s="101"/>
      <c r="EW316" s="101"/>
      <c r="EX316" s="101"/>
      <c r="EY316" s="101"/>
      <c r="EZ316" s="101"/>
      <c r="FA316" s="157"/>
      <c r="FB316" s="101"/>
      <c r="FC316" s="101"/>
      <c r="FD316" s="157"/>
      <c r="FE316" s="101"/>
      <c r="FF316" s="101"/>
      <c r="FG316" s="157"/>
      <c r="FH316" s="101"/>
      <c r="FI316" s="101"/>
      <c r="FJ316" s="157"/>
      <c r="FK316" s="101"/>
      <c r="FL316" s="101"/>
      <c r="FM316" s="157"/>
      <c r="FN316" s="101"/>
      <c r="FO316" s="101"/>
      <c r="FP316" s="157"/>
      <c r="FQ316" s="101"/>
      <c r="FR316" s="101"/>
      <c r="FS316" s="101"/>
      <c r="FT316" s="101"/>
      <c r="FU316" s="101"/>
      <c r="FV316" s="101"/>
      <c r="FW316" s="101"/>
      <c r="FX316" s="101"/>
      <c r="FY316" s="101"/>
      <c r="FZ316" s="101"/>
      <c r="GA316" s="250">
        <f t="shared" si="73"/>
        <v>0</v>
      </c>
    </row>
    <row r="317" spans="1:183" ht="21" customHeight="1">
      <c r="A317" s="46">
        <v>294</v>
      </c>
      <c r="B317" s="236" t="s">
        <v>959</v>
      </c>
      <c r="C317" s="120" t="s">
        <v>960</v>
      </c>
      <c r="D317" s="50" t="s">
        <v>64</v>
      </c>
      <c r="E317" s="27">
        <v>0.2</v>
      </c>
      <c r="F317" s="28"/>
      <c r="G317" s="28"/>
      <c r="H317" s="269">
        <f t="shared" si="75"/>
        <v>0</v>
      </c>
      <c r="I317" s="93">
        <f t="shared" si="76"/>
        <v>0</v>
      </c>
      <c r="J317" s="49">
        <f t="shared" si="77"/>
        <v>122138</v>
      </c>
      <c r="K317" s="263">
        <f t="shared" si="81"/>
        <v>122138</v>
      </c>
      <c r="L317" s="147">
        <f t="shared" si="78"/>
        <v>0</v>
      </c>
      <c r="M317" s="136">
        <f t="shared" si="79"/>
        <v>0</v>
      </c>
      <c r="N317" s="188"/>
      <c r="O317" s="142">
        <f t="shared" si="80"/>
        <v>0</v>
      </c>
      <c r="P317" s="49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155"/>
      <c r="BS317" s="5"/>
      <c r="BT317" s="5"/>
      <c r="BU317" s="5"/>
      <c r="BV317" s="5"/>
      <c r="BW317" s="5"/>
      <c r="BX317" s="155"/>
      <c r="BY317" s="5"/>
      <c r="BZ317" s="5"/>
      <c r="CA317" s="155"/>
      <c r="CB317" s="5"/>
      <c r="CC317" s="5"/>
      <c r="CD317" s="155"/>
      <c r="CE317" s="5"/>
      <c r="CF317" s="5"/>
      <c r="CG317" s="5">
        <v>122138</v>
      </c>
      <c r="CH317" s="5"/>
      <c r="CI317" s="5"/>
      <c r="CJ317" s="5"/>
      <c r="CK317" s="5"/>
      <c r="CL317" s="5"/>
      <c r="CM317" s="5"/>
      <c r="CN317" s="5"/>
      <c r="CO317" s="5"/>
      <c r="CP317" s="155"/>
      <c r="CQ317" s="5"/>
      <c r="CR317" s="5"/>
      <c r="CS317" s="5"/>
      <c r="CT317" s="5"/>
      <c r="CU317" s="5"/>
      <c r="CV317" s="15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155"/>
      <c r="DI317" s="5"/>
      <c r="DJ317" s="5"/>
      <c r="DK317" s="155"/>
      <c r="DL317" s="5"/>
      <c r="DM317" s="5"/>
      <c r="DN317" s="15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155"/>
      <c r="DZ317" s="5"/>
      <c r="EA317" s="5"/>
      <c r="EB317" s="5"/>
      <c r="EC317" s="155"/>
      <c r="ED317" s="5"/>
      <c r="EE317" s="5"/>
      <c r="EF317" s="160"/>
      <c r="EG317" s="5"/>
      <c r="EH317" s="5"/>
      <c r="EI317" s="5"/>
      <c r="EJ317" s="5"/>
      <c r="EK317" s="5"/>
      <c r="EL317" s="150"/>
      <c r="EM317" s="5"/>
      <c r="EN317" s="5"/>
      <c r="EO317" s="5"/>
      <c r="EP317" s="5"/>
      <c r="EQ317" s="5"/>
      <c r="ER317" s="155"/>
      <c r="ES317" s="5"/>
      <c r="ET317" s="5"/>
      <c r="EU317" s="5"/>
      <c r="EV317" s="5"/>
      <c r="EW317" s="5"/>
      <c r="EX317" s="5"/>
      <c r="EY317" s="5"/>
      <c r="EZ317" s="5"/>
      <c r="FA317" s="155"/>
      <c r="FB317" s="5"/>
      <c r="FC317" s="5"/>
      <c r="FD317" s="155"/>
      <c r="FE317" s="5"/>
      <c r="FF317" s="5"/>
      <c r="FG317" s="155"/>
      <c r="FH317" s="5"/>
      <c r="FI317" s="5"/>
      <c r="FJ317" s="155"/>
      <c r="FK317" s="5"/>
      <c r="FL317" s="5"/>
      <c r="FM317" s="155"/>
      <c r="FN317" s="5"/>
      <c r="FO317" s="5"/>
      <c r="FP317" s="15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250">
        <f t="shared" si="73"/>
        <v>0</v>
      </c>
    </row>
    <row r="318" spans="1:183" ht="21" customHeight="1">
      <c r="A318" s="46">
        <v>295</v>
      </c>
      <c r="B318" s="242" t="s">
        <v>961</v>
      </c>
      <c r="C318" s="120" t="s">
        <v>962</v>
      </c>
      <c r="D318" s="50" t="s">
        <v>64</v>
      </c>
      <c r="E318" s="27">
        <v>0.203</v>
      </c>
      <c r="F318" s="28"/>
      <c r="G318" s="28"/>
      <c r="H318" s="269">
        <f t="shared" si="75"/>
        <v>0</v>
      </c>
      <c r="I318" s="93">
        <f t="shared" si="76"/>
        <v>0</v>
      </c>
      <c r="J318" s="49">
        <f t="shared" si="77"/>
        <v>140000</v>
      </c>
      <c r="K318" s="263">
        <f t="shared" si="81"/>
        <v>140000</v>
      </c>
      <c r="L318" s="147">
        <f t="shared" si="78"/>
        <v>0</v>
      </c>
      <c r="M318" s="136">
        <f t="shared" si="79"/>
        <v>0</v>
      </c>
      <c r="N318" s="188"/>
      <c r="O318" s="142">
        <f t="shared" si="80"/>
        <v>0</v>
      </c>
      <c r="P318" s="49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155"/>
      <c r="BS318" s="5"/>
      <c r="BT318" s="5"/>
      <c r="BU318" s="5"/>
      <c r="BV318" s="5"/>
      <c r="BW318" s="5"/>
      <c r="BX318" s="155"/>
      <c r="BY318" s="5"/>
      <c r="BZ318" s="5"/>
      <c r="CA318" s="155"/>
      <c r="CB318" s="5"/>
      <c r="CC318" s="5"/>
      <c r="CD318" s="155"/>
      <c r="CE318" s="5"/>
      <c r="CF318" s="5"/>
      <c r="CG318" s="5">
        <v>140000</v>
      </c>
      <c r="CH318" s="5"/>
      <c r="CI318" s="5"/>
      <c r="CJ318" s="5"/>
      <c r="CK318" s="5"/>
      <c r="CL318" s="5"/>
      <c r="CM318" s="5"/>
      <c r="CN318" s="5"/>
      <c r="CO318" s="5"/>
      <c r="CP318" s="155"/>
      <c r="CQ318" s="5"/>
      <c r="CR318" s="5"/>
      <c r="CS318" s="5"/>
      <c r="CT318" s="5"/>
      <c r="CU318" s="5"/>
      <c r="CV318" s="15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155"/>
      <c r="DI318" s="5"/>
      <c r="DJ318" s="5"/>
      <c r="DK318" s="155"/>
      <c r="DL318" s="5"/>
      <c r="DM318" s="5"/>
      <c r="DN318" s="15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155"/>
      <c r="DZ318" s="5"/>
      <c r="EA318" s="5"/>
      <c r="EB318" s="5"/>
      <c r="EC318" s="155"/>
      <c r="ED318" s="5"/>
      <c r="EE318" s="5"/>
      <c r="EF318" s="160"/>
      <c r="EG318" s="5"/>
      <c r="EH318" s="5"/>
      <c r="EI318" s="5"/>
      <c r="EJ318" s="5"/>
      <c r="EK318" s="5"/>
      <c r="EL318" s="150"/>
      <c r="EM318" s="5"/>
      <c r="EN318" s="5"/>
      <c r="EO318" s="5"/>
      <c r="EP318" s="5"/>
      <c r="EQ318" s="5"/>
      <c r="ER318" s="155"/>
      <c r="ES318" s="5"/>
      <c r="ET318" s="5"/>
      <c r="EU318" s="5"/>
      <c r="EV318" s="5"/>
      <c r="EW318" s="5"/>
      <c r="EX318" s="5"/>
      <c r="EY318" s="5"/>
      <c r="EZ318" s="5"/>
      <c r="FA318" s="155"/>
      <c r="FB318" s="5"/>
      <c r="FC318" s="5"/>
      <c r="FD318" s="155"/>
      <c r="FE318" s="5"/>
      <c r="FF318" s="5"/>
      <c r="FG318" s="155"/>
      <c r="FH318" s="5"/>
      <c r="FI318" s="5"/>
      <c r="FJ318" s="155"/>
      <c r="FK318" s="5"/>
      <c r="FL318" s="5"/>
      <c r="FM318" s="155"/>
      <c r="FN318" s="5"/>
      <c r="FO318" s="5"/>
      <c r="FP318" s="15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250">
        <f t="shared" si="73"/>
        <v>0</v>
      </c>
    </row>
    <row r="319" spans="1:183" ht="21" customHeight="1">
      <c r="A319" s="46">
        <v>296</v>
      </c>
      <c r="B319" s="50" t="s">
        <v>963</v>
      </c>
      <c r="C319" s="97" t="s">
        <v>964</v>
      </c>
      <c r="D319" s="50" t="s">
        <v>64</v>
      </c>
      <c r="E319" s="27">
        <v>0.16</v>
      </c>
      <c r="F319" s="28">
        <v>250000</v>
      </c>
      <c r="G319" s="28"/>
      <c r="H319" s="269">
        <f t="shared" si="75"/>
        <v>250000</v>
      </c>
      <c r="I319" s="93">
        <f t="shared" si="76"/>
        <v>0</v>
      </c>
      <c r="J319" s="49">
        <f t="shared" si="77"/>
        <v>0</v>
      </c>
      <c r="K319" s="263">
        <f t="shared" si="81"/>
        <v>0</v>
      </c>
      <c r="L319" s="147">
        <f t="shared" si="78"/>
        <v>0</v>
      </c>
      <c r="M319" s="136">
        <f t="shared" si="79"/>
        <v>0</v>
      </c>
      <c r="N319" s="188"/>
      <c r="O319" s="142">
        <f t="shared" si="80"/>
        <v>0</v>
      </c>
      <c r="P319" s="49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155"/>
      <c r="BS319" s="5"/>
      <c r="BT319" s="5"/>
      <c r="BU319" s="5"/>
      <c r="BV319" s="5"/>
      <c r="BW319" s="5"/>
      <c r="BX319" s="155"/>
      <c r="BY319" s="5"/>
      <c r="BZ319" s="5"/>
      <c r="CA319" s="155"/>
      <c r="CB319" s="5"/>
      <c r="CC319" s="5"/>
      <c r="CD319" s="15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155"/>
      <c r="CQ319" s="5"/>
      <c r="CR319" s="5"/>
      <c r="CS319" s="5"/>
      <c r="CT319" s="5"/>
      <c r="CU319" s="5"/>
      <c r="CV319" s="15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155"/>
      <c r="DI319" s="5"/>
      <c r="DJ319" s="5"/>
      <c r="DK319" s="155"/>
      <c r="DL319" s="5"/>
      <c r="DM319" s="5"/>
      <c r="DN319" s="15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155"/>
      <c r="DZ319" s="5"/>
      <c r="EA319" s="5"/>
      <c r="EB319" s="5"/>
      <c r="EC319" s="155"/>
      <c r="ED319" s="5"/>
      <c r="EE319" s="5"/>
      <c r="EF319" s="160"/>
      <c r="EG319" s="5"/>
      <c r="EH319" s="5"/>
      <c r="EI319" s="5"/>
      <c r="EJ319" s="5"/>
      <c r="EK319" s="5"/>
      <c r="EL319" s="150"/>
      <c r="EM319" s="5"/>
      <c r="EN319" s="5"/>
      <c r="EO319" s="5"/>
      <c r="EP319" s="5"/>
      <c r="EQ319" s="5"/>
      <c r="ER319" s="155"/>
      <c r="ES319" s="5"/>
      <c r="ET319" s="5"/>
      <c r="EU319" s="5"/>
      <c r="EV319" s="5"/>
      <c r="EW319" s="5"/>
      <c r="EX319" s="5"/>
      <c r="EY319" s="5"/>
      <c r="EZ319" s="5"/>
      <c r="FA319" s="155"/>
      <c r="FB319" s="5"/>
      <c r="FC319" s="5"/>
      <c r="FD319" s="155"/>
      <c r="FE319" s="5"/>
      <c r="FF319" s="5"/>
      <c r="FG319" s="155"/>
      <c r="FH319" s="5"/>
      <c r="FI319" s="5"/>
      <c r="FJ319" s="155"/>
      <c r="FK319" s="5"/>
      <c r="FL319" s="5"/>
      <c r="FM319" s="155"/>
      <c r="FN319" s="5"/>
      <c r="FO319" s="5"/>
      <c r="FP319" s="15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250">
        <f t="shared" si="73"/>
        <v>0</v>
      </c>
    </row>
    <row r="320" spans="1:183" ht="21" customHeight="1">
      <c r="A320" s="46">
        <v>297</v>
      </c>
      <c r="B320" s="236" t="s">
        <v>1617</v>
      </c>
      <c r="C320" s="95" t="s">
        <v>1604</v>
      </c>
      <c r="D320" s="50"/>
      <c r="E320" s="27"/>
      <c r="F320" s="28">
        <v>0</v>
      </c>
      <c r="G320" s="28"/>
      <c r="H320" s="269">
        <f t="shared" si="75"/>
        <v>0</v>
      </c>
      <c r="I320" s="93">
        <f t="shared" si="76"/>
        <v>0</v>
      </c>
      <c r="J320" s="49">
        <f t="shared" si="77"/>
        <v>0</v>
      </c>
      <c r="K320" s="263">
        <f t="shared" si="81"/>
        <v>0</v>
      </c>
      <c r="L320" s="147">
        <f t="shared" si="78"/>
        <v>0</v>
      </c>
      <c r="M320" s="136">
        <f t="shared" si="79"/>
        <v>0</v>
      </c>
      <c r="N320" s="188">
        <f>L320-K320-H320</f>
        <v>0</v>
      </c>
      <c r="O320" s="142">
        <f t="shared" si="80"/>
        <v>0</v>
      </c>
      <c r="P320" s="49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155"/>
      <c r="BS320" s="5"/>
      <c r="BT320" s="5"/>
      <c r="BU320" s="5"/>
      <c r="BV320" s="5"/>
      <c r="BW320" s="5"/>
      <c r="BX320" s="155"/>
      <c r="BY320" s="5"/>
      <c r="BZ320" s="5"/>
      <c r="CA320" s="155"/>
      <c r="CB320" s="5"/>
      <c r="CC320" s="5"/>
      <c r="CD320" s="15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155"/>
      <c r="CQ320" s="5"/>
      <c r="CR320" s="5"/>
      <c r="CS320" s="5"/>
      <c r="CT320" s="5"/>
      <c r="CU320" s="5"/>
      <c r="CV320" s="15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155"/>
      <c r="DI320" s="5"/>
      <c r="DJ320" s="5"/>
      <c r="DK320" s="155"/>
      <c r="DL320" s="5"/>
      <c r="DM320" s="5"/>
      <c r="DN320" s="15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155"/>
      <c r="DZ320" s="5"/>
      <c r="EA320" s="5"/>
      <c r="EB320" s="5"/>
      <c r="EC320" s="155"/>
      <c r="ED320" s="5"/>
      <c r="EE320" s="5"/>
      <c r="EF320" s="160"/>
      <c r="EG320" s="5"/>
      <c r="EH320" s="5"/>
      <c r="EI320" s="5"/>
      <c r="EJ320" s="5"/>
      <c r="EK320" s="5"/>
      <c r="EL320" s="150"/>
      <c r="EM320" s="5"/>
      <c r="EN320" s="5"/>
      <c r="EO320" s="5"/>
      <c r="EP320" s="5"/>
      <c r="EQ320" s="5"/>
      <c r="ER320" s="155"/>
      <c r="ES320" s="5"/>
      <c r="ET320" s="5"/>
      <c r="EU320" s="5"/>
      <c r="EV320" s="5"/>
      <c r="EW320" s="5"/>
      <c r="EX320" s="5"/>
      <c r="EY320" s="5"/>
      <c r="EZ320" s="5"/>
      <c r="FA320" s="155"/>
      <c r="FB320" s="18"/>
      <c r="FC320" s="5"/>
      <c r="FD320" s="155"/>
      <c r="FE320" s="5"/>
      <c r="FF320" s="5"/>
      <c r="FG320" s="155"/>
      <c r="FH320" s="5"/>
      <c r="FI320" s="5"/>
      <c r="FJ320" s="155"/>
      <c r="FK320" s="5"/>
      <c r="FL320" s="5"/>
      <c r="FM320" s="155"/>
      <c r="FN320" s="5"/>
      <c r="FO320" s="5"/>
      <c r="FP320" s="15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250" t="s">
        <v>1921</v>
      </c>
    </row>
    <row r="321" spans="1:183" ht="21" customHeight="1">
      <c r="A321" s="46">
        <v>298</v>
      </c>
      <c r="B321" s="210" t="s">
        <v>965</v>
      </c>
      <c r="C321" s="95" t="s">
        <v>966</v>
      </c>
      <c r="D321" s="50" t="s">
        <v>64</v>
      </c>
      <c r="E321" s="27">
        <v>0.09</v>
      </c>
      <c r="F321" s="28">
        <v>20000</v>
      </c>
      <c r="G321" s="28"/>
      <c r="H321" s="269">
        <f t="shared" si="75"/>
        <v>20000</v>
      </c>
      <c r="I321" s="93">
        <f t="shared" si="76"/>
        <v>0</v>
      </c>
      <c r="J321" s="49">
        <f t="shared" si="77"/>
        <v>3000</v>
      </c>
      <c r="K321" s="263">
        <f t="shared" si="81"/>
        <v>3000</v>
      </c>
      <c r="L321" s="147">
        <f t="shared" si="78"/>
        <v>60000</v>
      </c>
      <c r="M321" s="136">
        <f t="shared" si="79"/>
        <v>78000</v>
      </c>
      <c r="N321" s="188"/>
      <c r="O321" s="142">
        <f t="shared" si="80"/>
        <v>0</v>
      </c>
      <c r="P321" s="49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155"/>
      <c r="BS321" s="5"/>
      <c r="BT321" s="5"/>
      <c r="BU321" s="5"/>
      <c r="BV321" s="5"/>
      <c r="BW321" s="5"/>
      <c r="BX321" s="155"/>
      <c r="BY321" s="5"/>
      <c r="BZ321" s="5"/>
      <c r="CA321" s="155"/>
      <c r="CB321" s="5"/>
      <c r="CC321" s="5"/>
      <c r="CD321" s="15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155"/>
      <c r="CQ321" s="5"/>
      <c r="CR321" s="5"/>
      <c r="CS321" s="5"/>
      <c r="CT321" s="5"/>
      <c r="CU321" s="5"/>
      <c r="CV321" s="15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155"/>
      <c r="DI321" s="5"/>
      <c r="DJ321" s="5"/>
      <c r="DK321" s="155"/>
      <c r="DL321" s="5"/>
      <c r="DM321" s="5"/>
      <c r="DN321" s="15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155"/>
      <c r="DZ321" s="5"/>
      <c r="EA321" s="5"/>
      <c r="EB321" s="5"/>
      <c r="EC321" s="155"/>
      <c r="ED321" s="5"/>
      <c r="EE321" s="5"/>
      <c r="EF321" s="160"/>
      <c r="EG321" s="5"/>
      <c r="EH321" s="5"/>
      <c r="EI321" s="5"/>
      <c r="EJ321" s="5"/>
      <c r="EK321" s="5"/>
      <c r="EL321" s="150"/>
      <c r="EM321" s="5"/>
      <c r="EN321" s="5"/>
      <c r="EO321" s="5"/>
      <c r="EP321" s="5"/>
      <c r="EQ321" s="5"/>
      <c r="ER321" s="155"/>
      <c r="ES321" s="5"/>
      <c r="ET321" s="5"/>
      <c r="EU321" s="5"/>
      <c r="EV321" s="5"/>
      <c r="EW321" s="5"/>
      <c r="EX321" s="5"/>
      <c r="EY321" s="5"/>
      <c r="EZ321" s="5"/>
      <c r="FA321" s="155">
        <v>3000</v>
      </c>
      <c r="FB321" s="5">
        <v>60000</v>
      </c>
      <c r="FC321" s="5"/>
      <c r="FD321" s="155"/>
      <c r="FE321" s="5"/>
      <c r="FF321" s="5"/>
      <c r="FG321" s="155"/>
      <c r="FH321" s="5"/>
      <c r="FI321" s="5"/>
      <c r="FJ321" s="155"/>
      <c r="FK321" s="5"/>
      <c r="FL321" s="5"/>
      <c r="FM321" s="155"/>
      <c r="FN321" s="5"/>
      <c r="FO321" s="5"/>
      <c r="FP321" s="15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250">
        <f t="shared" si="73"/>
        <v>60000</v>
      </c>
    </row>
    <row r="322" spans="1:183" ht="21" customHeight="1">
      <c r="A322" s="46">
        <v>299</v>
      </c>
      <c r="B322" s="113" t="s">
        <v>967</v>
      </c>
      <c r="C322" s="115" t="s">
        <v>968</v>
      </c>
      <c r="D322" s="50" t="s">
        <v>64</v>
      </c>
      <c r="E322" s="27">
        <v>2.942</v>
      </c>
      <c r="F322" s="28"/>
      <c r="G322" s="28"/>
      <c r="H322" s="269">
        <f t="shared" si="75"/>
        <v>0</v>
      </c>
      <c r="I322" s="93">
        <f t="shared" si="76"/>
        <v>0</v>
      </c>
      <c r="J322" s="49">
        <f t="shared" si="77"/>
        <v>0</v>
      </c>
      <c r="K322" s="263">
        <f t="shared" si="81"/>
        <v>0</v>
      </c>
      <c r="L322" s="147">
        <f t="shared" si="78"/>
        <v>0</v>
      </c>
      <c r="M322" s="136">
        <f t="shared" si="79"/>
        <v>0</v>
      </c>
      <c r="N322" s="188">
        <f>L322-K322-H322</f>
        <v>0</v>
      </c>
      <c r="O322" s="142">
        <f t="shared" si="80"/>
        <v>0</v>
      </c>
      <c r="P322" s="49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155"/>
      <c r="BS322" s="5"/>
      <c r="BT322" s="5"/>
      <c r="BU322" s="5"/>
      <c r="BV322" s="5"/>
      <c r="BW322" s="5"/>
      <c r="BX322" s="155"/>
      <c r="BY322" s="5"/>
      <c r="BZ322" s="5"/>
      <c r="CA322" s="155"/>
      <c r="CB322" s="5"/>
      <c r="CC322" s="5"/>
      <c r="CD322" s="15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155"/>
      <c r="CQ322" s="5"/>
      <c r="CR322" s="5"/>
      <c r="CS322" s="5"/>
      <c r="CT322" s="5"/>
      <c r="CU322" s="5"/>
      <c r="CV322" s="15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155"/>
      <c r="DI322" s="5"/>
      <c r="DJ322" s="5"/>
      <c r="DK322" s="155"/>
      <c r="DL322" s="5"/>
      <c r="DM322" s="5"/>
      <c r="DN322" s="15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155"/>
      <c r="DZ322" s="5"/>
      <c r="EA322" s="5"/>
      <c r="EB322" s="5"/>
      <c r="EC322" s="155"/>
      <c r="ED322" s="5"/>
      <c r="EE322" s="5"/>
      <c r="EF322" s="160"/>
      <c r="EG322" s="5"/>
      <c r="EH322" s="5"/>
      <c r="EI322" s="5"/>
      <c r="EJ322" s="5"/>
      <c r="EK322" s="5"/>
      <c r="EL322" s="150"/>
      <c r="EM322" s="5"/>
      <c r="EN322" s="5"/>
      <c r="EO322" s="5"/>
      <c r="EP322" s="5"/>
      <c r="EQ322" s="5"/>
      <c r="ER322" s="155"/>
      <c r="ES322" s="5"/>
      <c r="ET322" s="5"/>
      <c r="EU322" s="5"/>
      <c r="EV322" s="5"/>
      <c r="EW322" s="5"/>
      <c r="EX322" s="5"/>
      <c r="EY322" s="5"/>
      <c r="EZ322" s="5"/>
      <c r="FA322" s="155"/>
      <c r="FB322" s="5"/>
      <c r="FC322" s="5"/>
      <c r="FD322" s="155"/>
      <c r="FE322" s="5"/>
      <c r="FF322" s="5"/>
      <c r="FG322" s="155"/>
      <c r="FH322" s="5"/>
      <c r="FI322" s="5"/>
      <c r="FJ322" s="155"/>
      <c r="FK322" s="5"/>
      <c r="FL322" s="5"/>
      <c r="FM322" s="155"/>
      <c r="FN322" s="5"/>
      <c r="FO322" s="5"/>
      <c r="FP322" s="15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250">
        <f t="shared" si="73"/>
        <v>0</v>
      </c>
    </row>
    <row r="323" spans="1:183" ht="21" customHeight="1">
      <c r="A323" s="46">
        <v>300</v>
      </c>
      <c r="B323" s="241" t="s">
        <v>969</v>
      </c>
      <c r="C323" s="114" t="s">
        <v>970</v>
      </c>
      <c r="D323" s="50" t="s">
        <v>64</v>
      </c>
      <c r="E323" s="27">
        <v>0.963</v>
      </c>
      <c r="F323" s="28">
        <v>0</v>
      </c>
      <c r="G323" s="28"/>
      <c r="H323" s="269">
        <f t="shared" si="75"/>
        <v>0</v>
      </c>
      <c r="I323" s="93">
        <f t="shared" si="76"/>
        <v>0</v>
      </c>
      <c r="J323" s="49">
        <f t="shared" si="77"/>
        <v>170000</v>
      </c>
      <c r="K323" s="263">
        <f t="shared" si="81"/>
        <v>170000</v>
      </c>
      <c r="L323" s="147">
        <f t="shared" si="78"/>
        <v>0</v>
      </c>
      <c r="M323" s="136">
        <f t="shared" si="79"/>
        <v>0</v>
      </c>
      <c r="N323" s="188"/>
      <c r="O323" s="142">
        <f t="shared" si="80"/>
        <v>0</v>
      </c>
      <c r="P323" s="49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155"/>
      <c r="BS323" s="5"/>
      <c r="BT323" s="5"/>
      <c r="BU323" s="5"/>
      <c r="BV323" s="5"/>
      <c r="BW323" s="5"/>
      <c r="BX323" s="155"/>
      <c r="BY323" s="5"/>
      <c r="BZ323" s="5"/>
      <c r="CA323" s="155"/>
      <c r="CB323" s="5"/>
      <c r="CC323" s="5"/>
      <c r="CD323" s="15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155"/>
      <c r="CQ323" s="5"/>
      <c r="CR323" s="5"/>
      <c r="CS323" s="5"/>
      <c r="CT323" s="5"/>
      <c r="CU323" s="5"/>
      <c r="CV323" s="15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155"/>
      <c r="DI323" s="5"/>
      <c r="DJ323" s="5"/>
      <c r="DK323" s="155"/>
      <c r="DL323" s="5"/>
      <c r="DM323" s="5"/>
      <c r="DN323" s="15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155"/>
      <c r="DZ323" s="5"/>
      <c r="EA323" s="5"/>
      <c r="EB323" s="5"/>
      <c r="EC323" s="155"/>
      <c r="ED323" s="5"/>
      <c r="EE323" s="5"/>
      <c r="EF323" s="160">
        <v>170000</v>
      </c>
      <c r="EG323" s="5"/>
      <c r="EH323" s="5"/>
      <c r="EI323" s="5"/>
      <c r="EJ323" s="5"/>
      <c r="EK323" s="5"/>
      <c r="EL323" s="150"/>
      <c r="EM323" s="5"/>
      <c r="EN323" s="5"/>
      <c r="EO323" s="5"/>
      <c r="EP323" s="5"/>
      <c r="EQ323" s="5"/>
      <c r="ER323" s="155"/>
      <c r="ES323" s="5"/>
      <c r="ET323" s="5"/>
      <c r="EU323" s="5"/>
      <c r="EV323" s="5"/>
      <c r="EW323" s="5"/>
      <c r="EX323" s="5"/>
      <c r="EY323" s="5"/>
      <c r="EZ323" s="5"/>
      <c r="FA323" s="155"/>
      <c r="FB323" s="5"/>
      <c r="FC323" s="5"/>
      <c r="FD323" s="155"/>
      <c r="FE323" s="5"/>
      <c r="FF323" s="5"/>
      <c r="FG323" s="155"/>
      <c r="FH323" s="5"/>
      <c r="FI323" s="5"/>
      <c r="FJ323" s="155"/>
      <c r="FK323" s="5"/>
      <c r="FL323" s="5"/>
      <c r="FM323" s="155"/>
      <c r="FN323" s="5"/>
      <c r="FO323" s="5"/>
      <c r="FP323" s="15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250" t="s">
        <v>1922</v>
      </c>
    </row>
    <row r="324" spans="1:183" ht="21" customHeight="1">
      <c r="A324" s="46">
        <v>301</v>
      </c>
      <c r="B324" s="94" t="s">
        <v>971</v>
      </c>
      <c r="C324" s="95" t="s">
        <v>972</v>
      </c>
      <c r="D324" s="50" t="s">
        <v>64</v>
      </c>
      <c r="E324" s="27">
        <v>0.2675</v>
      </c>
      <c r="F324" s="28">
        <v>4000</v>
      </c>
      <c r="G324" s="28"/>
      <c r="H324" s="269">
        <f t="shared" si="75"/>
        <v>4000</v>
      </c>
      <c r="I324" s="93">
        <f t="shared" si="76"/>
        <v>0</v>
      </c>
      <c r="J324" s="49">
        <f t="shared" si="77"/>
        <v>1953</v>
      </c>
      <c r="K324" s="263">
        <f t="shared" si="81"/>
        <v>1953</v>
      </c>
      <c r="L324" s="147">
        <f t="shared" si="78"/>
        <v>3000</v>
      </c>
      <c r="M324" s="136">
        <f t="shared" si="79"/>
        <v>3900</v>
      </c>
      <c r="N324" s="188"/>
      <c r="O324" s="142">
        <f t="shared" si="80"/>
        <v>0</v>
      </c>
      <c r="P324" s="49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155"/>
      <c r="BS324" s="5"/>
      <c r="BT324" s="5"/>
      <c r="BU324" s="5"/>
      <c r="BV324" s="5"/>
      <c r="BW324" s="5"/>
      <c r="BX324" s="155"/>
      <c r="BY324" s="5"/>
      <c r="BZ324" s="5"/>
      <c r="CA324" s="155"/>
      <c r="CB324" s="5"/>
      <c r="CC324" s="5"/>
      <c r="CD324" s="15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155"/>
      <c r="CQ324" s="5"/>
      <c r="CR324" s="5"/>
      <c r="CS324" s="5"/>
      <c r="CT324" s="5"/>
      <c r="CU324" s="5"/>
      <c r="CV324" s="15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155"/>
      <c r="DI324" s="5"/>
      <c r="DJ324" s="5"/>
      <c r="DK324" s="155"/>
      <c r="DL324" s="5"/>
      <c r="DM324" s="5"/>
      <c r="DN324" s="15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155"/>
      <c r="DZ324" s="5"/>
      <c r="EA324" s="5"/>
      <c r="EB324" s="5"/>
      <c r="EC324" s="155"/>
      <c r="ED324" s="5"/>
      <c r="EE324" s="5"/>
      <c r="EF324" s="160"/>
      <c r="EG324" s="5"/>
      <c r="EH324" s="5"/>
      <c r="EI324" s="5"/>
      <c r="EJ324" s="5"/>
      <c r="EK324" s="5"/>
      <c r="EL324" s="150"/>
      <c r="EM324" s="5"/>
      <c r="EN324" s="5"/>
      <c r="EO324" s="5"/>
      <c r="EP324" s="5"/>
      <c r="EQ324" s="5"/>
      <c r="ER324" s="155"/>
      <c r="ES324" s="5"/>
      <c r="ET324" s="5"/>
      <c r="EU324" s="5"/>
      <c r="EV324" s="5"/>
      <c r="EW324" s="5"/>
      <c r="EX324" s="5"/>
      <c r="EY324" s="5"/>
      <c r="EZ324" s="5"/>
      <c r="FA324" s="155"/>
      <c r="FB324" s="5"/>
      <c r="FC324" s="5"/>
      <c r="FD324" s="155"/>
      <c r="FE324" s="5"/>
      <c r="FF324" s="5"/>
      <c r="FG324" s="155"/>
      <c r="FH324" s="5"/>
      <c r="FI324" s="5"/>
      <c r="FJ324" s="155"/>
      <c r="FK324" s="5"/>
      <c r="FL324" s="5"/>
      <c r="FM324" s="155"/>
      <c r="FN324" s="5"/>
      <c r="FO324" s="5"/>
      <c r="FP324" s="155">
        <v>1953</v>
      </c>
      <c r="FQ324" s="5">
        <v>3000</v>
      </c>
      <c r="FR324" s="5"/>
      <c r="FS324" s="5"/>
      <c r="FT324" s="5"/>
      <c r="FU324" s="5"/>
      <c r="FV324" s="5"/>
      <c r="FW324" s="5"/>
      <c r="FX324" s="5"/>
      <c r="FY324" s="5"/>
      <c r="FZ324" s="5"/>
      <c r="GA324" s="250" t="s">
        <v>1923</v>
      </c>
    </row>
    <row r="325" spans="1:183" ht="21" customHeight="1">
      <c r="A325" s="46">
        <v>302</v>
      </c>
      <c r="B325" s="302"/>
      <c r="C325" s="95" t="s">
        <v>2061</v>
      </c>
      <c r="D325" s="50" t="s">
        <v>64</v>
      </c>
      <c r="E325" s="27">
        <v>0.55</v>
      </c>
      <c r="F325" s="28">
        <v>0</v>
      </c>
      <c r="G325" s="28"/>
      <c r="H325" s="269">
        <f t="shared" si="75"/>
        <v>0</v>
      </c>
      <c r="I325" s="93">
        <f t="shared" si="76"/>
        <v>0</v>
      </c>
      <c r="J325" s="49">
        <f t="shared" si="77"/>
        <v>0</v>
      </c>
      <c r="K325" s="263">
        <f t="shared" si="81"/>
        <v>0</v>
      </c>
      <c r="L325" s="147">
        <f t="shared" si="78"/>
        <v>65000</v>
      </c>
      <c r="M325" s="136">
        <f t="shared" si="79"/>
        <v>84500</v>
      </c>
      <c r="N325" s="188">
        <f aca="true" t="shared" si="82" ref="N325:N334">L325-K325-H325</f>
        <v>65000</v>
      </c>
      <c r="O325" s="142">
        <f t="shared" si="80"/>
        <v>35750</v>
      </c>
      <c r="P325" s="49"/>
      <c r="Q325" s="5">
        <v>65000</v>
      </c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155"/>
      <c r="BS325" s="5"/>
      <c r="BT325" s="5"/>
      <c r="BU325" s="5"/>
      <c r="BV325" s="5"/>
      <c r="BW325" s="5"/>
      <c r="BX325" s="155"/>
      <c r="BY325" s="5"/>
      <c r="BZ325" s="5"/>
      <c r="CA325" s="155"/>
      <c r="CB325" s="5"/>
      <c r="CC325" s="5"/>
      <c r="CD325" s="15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155"/>
      <c r="CQ325" s="5"/>
      <c r="CR325" s="5"/>
      <c r="CS325" s="5"/>
      <c r="CT325" s="5"/>
      <c r="CU325" s="5"/>
      <c r="CV325" s="15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155"/>
      <c r="DI325" s="5"/>
      <c r="DJ325" s="5"/>
      <c r="DK325" s="155"/>
      <c r="DL325" s="5"/>
      <c r="DM325" s="5"/>
      <c r="DN325" s="15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155"/>
      <c r="DZ325" s="5"/>
      <c r="EA325" s="5"/>
      <c r="EB325" s="5"/>
      <c r="EC325" s="155"/>
      <c r="ED325" s="5"/>
      <c r="EE325" s="5"/>
      <c r="EF325" s="160"/>
      <c r="EG325" s="5"/>
      <c r="EH325" s="5"/>
      <c r="EI325" s="5"/>
      <c r="EJ325" s="5"/>
      <c r="EK325" s="5"/>
      <c r="EL325" s="150"/>
      <c r="EM325" s="5"/>
      <c r="EN325" s="5"/>
      <c r="EO325" s="5"/>
      <c r="EP325" s="5"/>
      <c r="EQ325" s="5"/>
      <c r="ER325" s="155"/>
      <c r="ES325" s="5"/>
      <c r="ET325" s="5"/>
      <c r="EU325" s="5"/>
      <c r="EV325" s="5"/>
      <c r="EW325" s="5"/>
      <c r="EX325" s="5"/>
      <c r="EY325" s="5"/>
      <c r="EZ325" s="5"/>
      <c r="FA325" s="155"/>
      <c r="FB325" s="5"/>
      <c r="FC325" s="5"/>
      <c r="FD325" s="155"/>
      <c r="FE325" s="5"/>
      <c r="FF325" s="5"/>
      <c r="FG325" s="155"/>
      <c r="FH325" s="5"/>
      <c r="FI325" s="5"/>
      <c r="FJ325" s="155"/>
      <c r="FK325" s="5"/>
      <c r="FL325" s="5"/>
      <c r="FM325" s="155"/>
      <c r="FN325" s="5"/>
      <c r="FO325" s="5"/>
      <c r="FP325" s="15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250" t="s">
        <v>1924</v>
      </c>
    </row>
    <row r="326" spans="1:183" ht="21" customHeight="1">
      <c r="A326" s="46">
        <v>303</v>
      </c>
      <c r="B326" s="94"/>
      <c r="C326" s="95" t="s">
        <v>973</v>
      </c>
      <c r="D326" s="50" t="s">
        <v>75</v>
      </c>
      <c r="E326" s="27">
        <v>3424</v>
      </c>
      <c r="F326" s="28">
        <v>0</v>
      </c>
      <c r="G326" s="28"/>
      <c r="H326" s="269">
        <f t="shared" si="75"/>
        <v>0</v>
      </c>
      <c r="I326" s="93">
        <f t="shared" si="76"/>
        <v>0</v>
      </c>
      <c r="J326" s="49">
        <f t="shared" si="77"/>
        <v>0</v>
      </c>
      <c r="K326" s="263">
        <f t="shared" si="81"/>
        <v>0</v>
      </c>
      <c r="L326" s="147">
        <f t="shared" si="78"/>
        <v>0</v>
      </c>
      <c r="M326" s="136">
        <f t="shared" si="79"/>
        <v>0</v>
      </c>
      <c r="N326" s="188">
        <f t="shared" si="82"/>
        <v>0</v>
      </c>
      <c r="O326" s="142">
        <f t="shared" si="80"/>
        <v>0</v>
      </c>
      <c r="P326" s="49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155"/>
      <c r="BS326" s="5"/>
      <c r="BT326" s="5"/>
      <c r="BU326" s="5"/>
      <c r="BV326" s="5"/>
      <c r="BW326" s="5"/>
      <c r="BX326" s="155"/>
      <c r="BY326" s="5"/>
      <c r="BZ326" s="5"/>
      <c r="CA326" s="155"/>
      <c r="CB326" s="5"/>
      <c r="CC326" s="5"/>
      <c r="CD326" s="15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155"/>
      <c r="CQ326" s="5"/>
      <c r="CR326" s="5"/>
      <c r="CS326" s="5"/>
      <c r="CT326" s="5"/>
      <c r="CU326" s="5"/>
      <c r="CV326" s="15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155"/>
      <c r="DI326" s="5"/>
      <c r="DJ326" s="5"/>
      <c r="DK326" s="155"/>
      <c r="DL326" s="5"/>
      <c r="DM326" s="5"/>
      <c r="DN326" s="15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155"/>
      <c r="DZ326" s="5"/>
      <c r="EA326" s="5"/>
      <c r="EB326" s="5"/>
      <c r="EC326" s="155"/>
      <c r="ED326" s="5"/>
      <c r="EE326" s="5"/>
      <c r="EF326" s="160"/>
      <c r="EG326" s="5"/>
      <c r="EH326" s="5"/>
      <c r="EI326" s="5"/>
      <c r="EJ326" s="5"/>
      <c r="EK326" s="5"/>
      <c r="EL326" s="150"/>
      <c r="EM326" s="5"/>
      <c r="EN326" s="5"/>
      <c r="EO326" s="5"/>
      <c r="EP326" s="5"/>
      <c r="EQ326" s="5"/>
      <c r="ER326" s="155"/>
      <c r="ES326" s="5"/>
      <c r="ET326" s="5"/>
      <c r="EU326" s="5"/>
      <c r="EV326" s="5"/>
      <c r="EW326" s="5"/>
      <c r="EX326" s="5"/>
      <c r="EY326" s="5"/>
      <c r="EZ326" s="5"/>
      <c r="FA326" s="155"/>
      <c r="FB326" s="5"/>
      <c r="FC326" s="5"/>
      <c r="FD326" s="155"/>
      <c r="FE326" s="5"/>
      <c r="FF326" s="5"/>
      <c r="FG326" s="155"/>
      <c r="FH326" s="5"/>
      <c r="FI326" s="5"/>
      <c r="FJ326" s="155"/>
      <c r="FK326" s="5"/>
      <c r="FL326" s="5"/>
      <c r="FM326" s="155"/>
      <c r="FN326" s="5"/>
      <c r="FO326" s="5"/>
      <c r="FP326" s="15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249"/>
    </row>
    <row r="327" spans="1:183" ht="21" customHeight="1">
      <c r="A327" s="46">
        <v>304</v>
      </c>
      <c r="B327" s="210" t="s">
        <v>974</v>
      </c>
      <c r="C327" s="95" t="s">
        <v>975</v>
      </c>
      <c r="D327" s="50" t="s">
        <v>75</v>
      </c>
      <c r="E327" s="27">
        <v>39055</v>
      </c>
      <c r="F327" s="28">
        <v>0</v>
      </c>
      <c r="G327" s="28">
        <v>50</v>
      </c>
      <c r="H327" s="269">
        <f t="shared" si="75"/>
        <v>50</v>
      </c>
      <c r="I327" s="93">
        <f t="shared" si="76"/>
        <v>0</v>
      </c>
      <c r="J327" s="49">
        <f t="shared" si="77"/>
        <v>0</v>
      </c>
      <c r="K327" s="263">
        <f t="shared" si="81"/>
        <v>0</v>
      </c>
      <c r="L327" s="147">
        <f t="shared" si="78"/>
        <v>50</v>
      </c>
      <c r="M327" s="136">
        <f t="shared" si="79"/>
        <v>65</v>
      </c>
      <c r="N327" s="199">
        <v>50</v>
      </c>
      <c r="O327" s="142">
        <f t="shared" si="80"/>
        <v>1952750</v>
      </c>
      <c r="P327" s="49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155"/>
      <c r="BS327" s="5"/>
      <c r="BT327" s="5"/>
      <c r="BU327" s="5"/>
      <c r="BV327" s="5"/>
      <c r="BW327" s="5"/>
      <c r="BX327" s="155"/>
      <c r="BY327" s="5"/>
      <c r="BZ327" s="5"/>
      <c r="CA327" s="155"/>
      <c r="CB327" s="5"/>
      <c r="CC327" s="5"/>
      <c r="CD327" s="15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155"/>
      <c r="CQ327" s="5"/>
      <c r="CR327" s="5"/>
      <c r="CS327" s="5"/>
      <c r="CT327" s="5"/>
      <c r="CU327" s="5"/>
      <c r="CV327" s="15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155"/>
      <c r="DI327" s="5"/>
      <c r="DJ327" s="5"/>
      <c r="DK327" s="155"/>
      <c r="DL327" s="5"/>
      <c r="DM327" s="5"/>
      <c r="DN327" s="15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155"/>
      <c r="DZ327" s="5"/>
      <c r="EA327" s="5"/>
      <c r="EB327" s="5"/>
      <c r="EC327" s="155"/>
      <c r="ED327" s="5"/>
      <c r="EE327" s="5"/>
      <c r="EF327" s="160"/>
      <c r="EG327" s="5">
        <v>50</v>
      </c>
      <c r="EH327" s="5"/>
      <c r="EI327" s="5"/>
      <c r="EJ327" s="5"/>
      <c r="EK327" s="5"/>
      <c r="EL327" s="150"/>
      <c r="EM327" s="5"/>
      <c r="EN327" s="5"/>
      <c r="EO327" s="5"/>
      <c r="EP327" s="5"/>
      <c r="EQ327" s="5"/>
      <c r="ER327" s="155"/>
      <c r="ES327" s="5"/>
      <c r="ET327" s="5"/>
      <c r="EU327" s="5"/>
      <c r="EV327" s="5"/>
      <c r="EW327" s="5"/>
      <c r="EX327" s="5"/>
      <c r="EY327" s="5"/>
      <c r="EZ327" s="5"/>
      <c r="FA327" s="155"/>
      <c r="FB327" s="5"/>
      <c r="FC327" s="5"/>
      <c r="FD327" s="155"/>
      <c r="FE327" s="5"/>
      <c r="FF327" s="5"/>
      <c r="FG327" s="155"/>
      <c r="FH327" s="5"/>
      <c r="FI327" s="5"/>
      <c r="FJ327" s="155"/>
      <c r="FK327" s="5"/>
      <c r="FL327" s="5"/>
      <c r="FM327" s="155"/>
      <c r="FN327" s="5"/>
      <c r="FO327" s="5"/>
      <c r="FP327" s="15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249"/>
    </row>
    <row r="328" spans="1:183" ht="21" customHeight="1">
      <c r="A328" s="46"/>
      <c r="B328" s="302"/>
      <c r="C328" s="95" t="s">
        <v>2057</v>
      </c>
      <c r="D328" s="50" t="s">
        <v>75</v>
      </c>
      <c r="E328" s="38">
        <v>5000</v>
      </c>
      <c r="F328" s="28"/>
      <c r="G328" s="28"/>
      <c r="H328" s="269"/>
      <c r="I328" s="93"/>
      <c r="J328" s="49"/>
      <c r="K328" s="263"/>
      <c r="L328" s="147">
        <f t="shared" si="78"/>
        <v>50</v>
      </c>
      <c r="M328" s="136"/>
      <c r="N328" s="199">
        <v>50</v>
      </c>
      <c r="O328" s="142">
        <f t="shared" si="80"/>
        <v>250000</v>
      </c>
      <c r="P328" s="49"/>
      <c r="Q328" s="5">
        <v>50</v>
      </c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155"/>
      <c r="BS328" s="5"/>
      <c r="BT328" s="5"/>
      <c r="BU328" s="5"/>
      <c r="BV328" s="5"/>
      <c r="BW328" s="5"/>
      <c r="BX328" s="155"/>
      <c r="BY328" s="5"/>
      <c r="BZ328" s="5"/>
      <c r="CA328" s="155"/>
      <c r="CB328" s="5"/>
      <c r="CC328" s="5"/>
      <c r="CD328" s="15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155"/>
      <c r="CQ328" s="5"/>
      <c r="CR328" s="5"/>
      <c r="CS328" s="5"/>
      <c r="CT328" s="5"/>
      <c r="CU328" s="5"/>
      <c r="CV328" s="15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155"/>
      <c r="DI328" s="5"/>
      <c r="DJ328" s="5"/>
      <c r="DK328" s="155"/>
      <c r="DL328" s="5"/>
      <c r="DM328" s="5"/>
      <c r="DN328" s="15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155"/>
      <c r="DZ328" s="5"/>
      <c r="EA328" s="5"/>
      <c r="EB328" s="5"/>
      <c r="EC328" s="155"/>
      <c r="ED328" s="5"/>
      <c r="EE328" s="5"/>
      <c r="EF328" s="160"/>
      <c r="EG328" s="5"/>
      <c r="EH328" s="5"/>
      <c r="EI328" s="5"/>
      <c r="EJ328" s="5"/>
      <c r="EK328" s="5"/>
      <c r="EL328" s="150"/>
      <c r="EM328" s="5"/>
      <c r="EN328" s="5"/>
      <c r="EO328" s="5"/>
      <c r="EP328" s="5"/>
      <c r="EQ328" s="5"/>
      <c r="ER328" s="155"/>
      <c r="ES328" s="5"/>
      <c r="ET328" s="5"/>
      <c r="EU328" s="5"/>
      <c r="EV328" s="5"/>
      <c r="EW328" s="5"/>
      <c r="EX328" s="5"/>
      <c r="EY328" s="5"/>
      <c r="EZ328" s="5"/>
      <c r="FA328" s="155"/>
      <c r="FB328" s="5"/>
      <c r="FC328" s="5"/>
      <c r="FD328" s="155"/>
      <c r="FE328" s="5"/>
      <c r="FF328" s="5"/>
      <c r="FG328" s="155"/>
      <c r="FH328" s="5"/>
      <c r="FI328" s="5"/>
      <c r="FJ328" s="155"/>
      <c r="FK328" s="5"/>
      <c r="FL328" s="5"/>
      <c r="FM328" s="155"/>
      <c r="FN328" s="5"/>
      <c r="FO328" s="5"/>
      <c r="FP328" s="15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249"/>
    </row>
    <row r="329" spans="1:183" ht="21" customHeight="1">
      <c r="A329" s="46">
        <v>305</v>
      </c>
      <c r="B329" s="210" t="s">
        <v>976</v>
      </c>
      <c r="C329" s="95" t="s">
        <v>977</v>
      </c>
      <c r="D329" s="50" t="s">
        <v>75</v>
      </c>
      <c r="E329" s="27">
        <v>5243</v>
      </c>
      <c r="F329" s="28">
        <v>30</v>
      </c>
      <c r="G329" s="28"/>
      <c r="H329" s="269">
        <f t="shared" si="75"/>
        <v>30</v>
      </c>
      <c r="I329" s="93">
        <f t="shared" si="76"/>
        <v>0</v>
      </c>
      <c r="J329" s="49">
        <f t="shared" si="77"/>
        <v>0</v>
      </c>
      <c r="K329" s="263">
        <f t="shared" si="81"/>
        <v>0</v>
      </c>
      <c r="L329" s="147">
        <f t="shared" si="78"/>
        <v>30</v>
      </c>
      <c r="M329" s="136">
        <f t="shared" si="79"/>
        <v>39</v>
      </c>
      <c r="N329" s="188">
        <f t="shared" si="82"/>
        <v>0</v>
      </c>
      <c r="O329" s="142">
        <f t="shared" si="80"/>
        <v>0</v>
      </c>
      <c r="P329" s="49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155"/>
      <c r="BS329" s="5"/>
      <c r="BT329" s="5"/>
      <c r="BU329" s="5"/>
      <c r="BV329" s="5"/>
      <c r="BW329" s="5"/>
      <c r="BX329" s="155"/>
      <c r="BY329" s="5"/>
      <c r="BZ329" s="5"/>
      <c r="CA329" s="155"/>
      <c r="CB329" s="5"/>
      <c r="CC329" s="5"/>
      <c r="CD329" s="155"/>
      <c r="CE329" s="5"/>
      <c r="CF329" s="5"/>
      <c r="CG329" s="5"/>
      <c r="CH329" s="5">
        <v>12</v>
      </c>
      <c r="CI329" s="5"/>
      <c r="CJ329" s="5"/>
      <c r="CK329" s="5"/>
      <c r="CL329" s="5"/>
      <c r="CM329" s="5"/>
      <c r="CN329" s="5"/>
      <c r="CO329" s="5"/>
      <c r="CP329" s="155"/>
      <c r="CQ329" s="5"/>
      <c r="CR329" s="5"/>
      <c r="CS329" s="5"/>
      <c r="CT329" s="5"/>
      <c r="CU329" s="5"/>
      <c r="CV329" s="15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155"/>
      <c r="DI329" s="5"/>
      <c r="DJ329" s="5"/>
      <c r="DK329" s="155"/>
      <c r="DL329" s="5"/>
      <c r="DM329" s="5"/>
      <c r="DN329" s="15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155"/>
      <c r="DZ329" s="5"/>
      <c r="EA329" s="5"/>
      <c r="EB329" s="5"/>
      <c r="EC329" s="155"/>
      <c r="ED329" s="5"/>
      <c r="EE329" s="5"/>
      <c r="EF329" s="160"/>
      <c r="EG329" s="5"/>
      <c r="EH329" s="5"/>
      <c r="EI329" s="5"/>
      <c r="EJ329" s="5"/>
      <c r="EK329" s="5"/>
      <c r="EL329" s="150"/>
      <c r="EM329" s="5"/>
      <c r="EN329" s="5"/>
      <c r="EO329" s="5"/>
      <c r="EP329" s="5"/>
      <c r="EQ329" s="5"/>
      <c r="ER329" s="155"/>
      <c r="ES329" s="5"/>
      <c r="ET329" s="5"/>
      <c r="EU329" s="5"/>
      <c r="EV329" s="5"/>
      <c r="EW329" s="5"/>
      <c r="EX329" s="5"/>
      <c r="EY329" s="5"/>
      <c r="EZ329" s="5"/>
      <c r="FA329" s="155"/>
      <c r="FB329" s="5">
        <v>4</v>
      </c>
      <c r="FC329" s="5"/>
      <c r="FD329" s="155"/>
      <c r="FE329" s="5">
        <v>10</v>
      </c>
      <c r="FF329" s="5"/>
      <c r="FG329" s="155"/>
      <c r="FH329" s="5"/>
      <c r="FI329" s="5"/>
      <c r="FJ329" s="155"/>
      <c r="FK329" s="5"/>
      <c r="FL329" s="5"/>
      <c r="FM329" s="155"/>
      <c r="FN329" s="5">
        <v>4</v>
      </c>
      <c r="FO329" s="5"/>
      <c r="FP329" s="15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249"/>
    </row>
    <row r="330" spans="1:183" ht="21" customHeight="1">
      <c r="A330" s="46">
        <v>306</v>
      </c>
      <c r="B330" s="94"/>
      <c r="C330" s="95" t="s">
        <v>1412</v>
      </c>
      <c r="D330" s="50" t="s">
        <v>75</v>
      </c>
      <c r="E330" s="27">
        <v>5000</v>
      </c>
      <c r="F330" s="28"/>
      <c r="G330" s="28"/>
      <c r="H330" s="269">
        <f t="shared" si="75"/>
        <v>0</v>
      </c>
      <c r="I330" s="93">
        <f t="shared" si="76"/>
        <v>0</v>
      </c>
      <c r="J330" s="49">
        <f t="shared" si="77"/>
        <v>0</v>
      </c>
      <c r="K330" s="263">
        <f t="shared" si="81"/>
        <v>0</v>
      </c>
      <c r="L330" s="147">
        <f t="shared" si="78"/>
        <v>0</v>
      </c>
      <c r="M330" s="136">
        <f t="shared" si="79"/>
        <v>0</v>
      </c>
      <c r="N330" s="188">
        <f t="shared" si="82"/>
        <v>0</v>
      </c>
      <c r="O330" s="142">
        <f t="shared" si="80"/>
        <v>0</v>
      </c>
      <c r="P330" s="49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155"/>
      <c r="BS330" s="5"/>
      <c r="BT330" s="5"/>
      <c r="BU330" s="5"/>
      <c r="BV330" s="5"/>
      <c r="BW330" s="5"/>
      <c r="BX330" s="155"/>
      <c r="BY330" s="5"/>
      <c r="BZ330" s="5"/>
      <c r="CA330" s="155"/>
      <c r="CB330" s="5"/>
      <c r="CC330" s="5"/>
      <c r="CD330" s="15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155"/>
      <c r="CQ330" s="5"/>
      <c r="CR330" s="5"/>
      <c r="CS330" s="5"/>
      <c r="CT330" s="5"/>
      <c r="CU330" s="5"/>
      <c r="CV330" s="15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155"/>
      <c r="DI330" s="5"/>
      <c r="DJ330" s="5"/>
      <c r="DK330" s="155"/>
      <c r="DL330" s="5"/>
      <c r="DM330" s="5"/>
      <c r="DN330" s="15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155"/>
      <c r="DZ330" s="5"/>
      <c r="EA330" s="5"/>
      <c r="EB330" s="5"/>
      <c r="EC330" s="155"/>
      <c r="ED330" s="5"/>
      <c r="EE330" s="5"/>
      <c r="EF330" s="160"/>
      <c r="EG330" s="5"/>
      <c r="EH330" s="5"/>
      <c r="EI330" s="5"/>
      <c r="EJ330" s="5"/>
      <c r="EK330" s="5"/>
      <c r="EL330" s="150"/>
      <c r="EM330" s="5"/>
      <c r="EN330" s="5"/>
      <c r="EO330" s="5"/>
      <c r="EP330" s="5"/>
      <c r="EQ330" s="5"/>
      <c r="ER330" s="155"/>
      <c r="ES330" s="5"/>
      <c r="ET330" s="5"/>
      <c r="EU330" s="5"/>
      <c r="EV330" s="5"/>
      <c r="EW330" s="5"/>
      <c r="EX330" s="5"/>
      <c r="EY330" s="5"/>
      <c r="EZ330" s="5"/>
      <c r="FA330" s="155"/>
      <c r="FB330" s="5"/>
      <c r="FC330" s="5"/>
      <c r="FD330" s="155"/>
      <c r="FE330" s="5"/>
      <c r="FF330" s="5"/>
      <c r="FG330" s="155"/>
      <c r="FH330" s="5"/>
      <c r="FI330" s="5"/>
      <c r="FJ330" s="155"/>
      <c r="FK330" s="5"/>
      <c r="FL330" s="5"/>
      <c r="FM330" s="155"/>
      <c r="FN330" s="5"/>
      <c r="FO330" s="5"/>
      <c r="FP330" s="15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249"/>
    </row>
    <row r="331" spans="1:183" ht="21" customHeight="1">
      <c r="A331" s="46">
        <v>307</v>
      </c>
      <c r="B331" s="210" t="s">
        <v>1898</v>
      </c>
      <c r="C331" s="95" t="s">
        <v>978</v>
      </c>
      <c r="D331" s="50" t="s">
        <v>83</v>
      </c>
      <c r="E331" s="27">
        <v>650</v>
      </c>
      <c r="F331" s="28"/>
      <c r="G331" s="28"/>
      <c r="H331" s="269">
        <f t="shared" si="75"/>
        <v>0</v>
      </c>
      <c r="I331" s="93">
        <f t="shared" si="76"/>
        <v>0</v>
      </c>
      <c r="J331" s="49">
        <f t="shared" si="77"/>
        <v>1</v>
      </c>
      <c r="K331" s="263">
        <f t="shared" si="81"/>
        <v>1</v>
      </c>
      <c r="L331" s="147">
        <f t="shared" si="78"/>
        <v>3</v>
      </c>
      <c r="M331" s="136">
        <f t="shared" si="79"/>
        <v>3.9000000000000004</v>
      </c>
      <c r="N331" s="188">
        <f t="shared" si="82"/>
        <v>2</v>
      </c>
      <c r="O331" s="142">
        <f t="shared" si="80"/>
        <v>1300</v>
      </c>
      <c r="P331" s="49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39">
        <v>1</v>
      </c>
      <c r="BM331" s="5">
        <v>3</v>
      </c>
      <c r="BN331" s="5"/>
      <c r="BO331" s="5"/>
      <c r="BP331" s="5"/>
      <c r="BQ331" s="5"/>
      <c r="BR331" s="155"/>
      <c r="BS331" s="5"/>
      <c r="BT331" s="5"/>
      <c r="BU331" s="5"/>
      <c r="BV331" s="5"/>
      <c r="BW331" s="5"/>
      <c r="BX331" s="155"/>
      <c r="BY331" s="5"/>
      <c r="BZ331" s="5"/>
      <c r="CA331" s="155"/>
      <c r="CB331" s="5"/>
      <c r="CC331" s="5"/>
      <c r="CD331" s="15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155"/>
      <c r="CQ331" s="5"/>
      <c r="CR331" s="5"/>
      <c r="CS331" s="5"/>
      <c r="CT331" s="5"/>
      <c r="CU331" s="5"/>
      <c r="CV331" s="15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155"/>
      <c r="DI331" s="5"/>
      <c r="DJ331" s="5"/>
      <c r="DK331" s="155"/>
      <c r="DL331" s="5"/>
      <c r="DM331" s="5"/>
      <c r="DN331" s="15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155"/>
      <c r="DZ331" s="5"/>
      <c r="EA331" s="5"/>
      <c r="EB331" s="5"/>
      <c r="EC331" s="155"/>
      <c r="ED331" s="5"/>
      <c r="EE331" s="5"/>
      <c r="EF331" s="160"/>
      <c r="EG331" s="5"/>
      <c r="EH331" s="5"/>
      <c r="EI331" s="5"/>
      <c r="EJ331" s="5"/>
      <c r="EK331" s="5"/>
      <c r="EL331" s="150"/>
      <c r="EM331" s="5"/>
      <c r="EN331" s="5"/>
      <c r="EO331" s="5"/>
      <c r="EP331" s="5"/>
      <c r="EQ331" s="5"/>
      <c r="ER331" s="155"/>
      <c r="ES331" s="5"/>
      <c r="ET331" s="5"/>
      <c r="EU331" s="5"/>
      <c r="EV331" s="5"/>
      <c r="EW331" s="5"/>
      <c r="EX331" s="5"/>
      <c r="EY331" s="5"/>
      <c r="EZ331" s="5"/>
      <c r="FA331" s="155"/>
      <c r="FB331" s="5"/>
      <c r="FC331" s="5"/>
      <c r="FD331" s="155"/>
      <c r="FE331" s="5"/>
      <c r="FF331" s="5"/>
      <c r="FG331" s="155"/>
      <c r="FH331" s="5"/>
      <c r="FI331" s="5"/>
      <c r="FJ331" s="155"/>
      <c r="FK331" s="5"/>
      <c r="FL331" s="5"/>
      <c r="FM331" s="155"/>
      <c r="FN331" s="5"/>
      <c r="FO331" s="5"/>
      <c r="FP331" s="15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249"/>
    </row>
    <row r="332" spans="1:183" ht="21" customHeight="1">
      <c r="A332" s="46">
        <v>308</v>
      </c>
      <c r="B332" s="210" t="s">
        <v>979</v>
      </c>
      <c r="C332" s="95" t="s">
        <v>980</v>
      </c>
      <c r="D332" s="50" t="s">
        <v>73</v>
      </c>
      <c r="E332" s="27">
        <v>135</v>
      </c>
      <c r="F332" s="28">
        <v>75</v>
      </c>
      <c r="G332" s="28"/>
      <c r="H332" s="269">
        <f t="shared" si="75"/>
        <v>75</v>
      </c>
      <c r="I332" s="93">
        <f t="shared" si="76"/>
        <v>0</v>
      </c>
      <c r="J332" s="49">
        <f t="shared" si="77"/>
        <v>0</v>
      </c>
      <c r="K332" s="263">
        <f t="shared" si="81"/>
        <v>0</v>
      </c>
      <c r="L332" s="147">
        <f t="shared" si="78"/>
        <v>0</v>
      </c>
      <c r="M332" s="136">
        <f t="shared" si="79"/>
        <v>0</v>
      </c>
      <c r="N332" s="188"/>
      <c r="O332" s="142">
        <f t="shared" si="80"/>
        <v>0</v>
      </c>
      <c r="P332" s="49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155"/>
      <c r="BS332" s="5"/>
      <c r="BT332" s="5"/>
      <c r="BU332" s="5"/>
      <c r="BV332" s="5"/>
      <c r="BW332" s="5"/>
      <c r="BX332" s="155"/>
      <c r="BY332" s="5"/>
      <c r="BZ332" s="5"/>
      <c r="CA332" s="155"/>
      <c r="CB332" s="5"/>
      <c r="CC332" s="5"/>
      <c r="CD332" s="15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155"/>
      <c r="CQ332" s="5"/>
      <c r="CR332" s="5"/>
      <c r="CS332" s="5"/>
      <c r="CT332" s="5"/>
      <c r="CU332" s="5"/>
      <c r="CV332" s="15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155"/>
      <c r="DI332" s="5"/>
      <c r="DJ332" s="5"/>
      <c r="DK332" s="155"/>
      <c r="DL332" s="5"/>
      <c r="DM332" s="5"/>
      <c r="DN332" s="15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155"/>
      <c r="DZ332" s="5"/>
      <c r="EA332" s="5"/>
      <c r="EB332" s="5"/>
      <c r="EC332" s="155"/>
      <c r="ED332" s="5"/>
      <c r="EE332" s="5"/>
      <c r="EF332" s="160"/>
      <c r="EG332" s="5"/>
      <c r="EH332" s="5"/>
      <c r="EI332" s="5"/>
      <c r="EJ332" s="5"/>
      <c r="EK332" s="5"/>
      <c r="EL332" s="150"/>
      <c r="EM332" s="5"/>
      <c r="EN332" s="5"/>
      <c r="EO332" s="5"/>
      <c r="EP332" s="5"/>
      <c r="EQ332" s="5"/>
      <c r="ER332" s="155"/>
      <c r="ES332" s="5"/>
      <c r="ET332" s="5"/>
      <c r="EU332" s="5"/>
      <c r="EV332" s="5"/>
      <c r="EW332" s="5"/>
      <c r="EX332" s="5"/>
      <c r="EY332" s="5"/>
      <c r="EZ332" s="5"/>
      <c r="FA332" s="155"/>
      <c r="FB332" s="5"/>
      <c r="FC332" s="5"/>
      <c r="FD332" s="155"/>
      <c r="FE332" s="5"/>
      <c r="FF332" s="5"/>
      <c r="FG332" s="155"/>
      <c r="FH332" s="5"/>
      <c r="FI332" s="5"/>
      <c r="FJ332" s="155"/>
      <c r="FK332" s="5"/>
      <c r="FL332" s="5"/>
      <c r="FM332" s="155"/>
      <c r="FN332" s="5"/>
      <c r="FO332" s="5"/>
      <c r="FP332" s="15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249"/>
    </row>
    <row r="333" spans="1:183" ht="21" customHeight="1">
      <c r="A333" s="46">
        <v>309</v>
      </c>
      <c r="B333" s="94" t="s">
        <v>549</v>
      </c>
      <c r="C333" s="95" t="s">
        <v>550</v>
      </c>
      <c r="D333" s="50"/>
      <c r="E333" s="27"/>
      <c r="F333" s="28"/>
      <c r="G333" s="28"/>
      <c r="H333" s="269">
        <f t="shared" si="75"/>
        <v>0</v>
      </c>
      <c r="I333" s="93">
        <f t="shared" si="76"/>
        <v>0</v>
      </c>
      <c r="J333" s="49">
        <f t="shared" si="77"/>
        <v>0</v>
      </c>
      <c r="K333" s="263">
        <f t="shared" si="81"/>
        <v>0</v>
      </c>
      <c r="L333" s="147">
        <f t="shared" si="78"/>
        <v>50</v>
      </c>
      <c r="M333" s="136">
        <f t="shared" si="79"/>
        <v>65</v>
      </c>
      <c r="N333" s="188">
        <f t="shared" si="82"/>
        <v>50</v>
      </c>
      <c r="O333" s="142">
        <f t="shared" si="80"/>
        <v>0</v>
      </c>
      <c r="P333" s="49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155"/>
      <c r="BS333" s="5"/>
      <c r="BT333" s="5"/>
      <c r="BU333" s="5"/>
      <c r="BV333" s="5"/>
      <c r="BW333" s="5"/>
      <c r="BX333" s="155"/>
      <c r="BY333" s="5"/>
      <c r="BZ333" s="5"/>
      <c r="CA333" s="155"/>
      <c r="CB333" s="5"/>
      <c r="CC333" s="5"/>
      <c r="CD333" s="15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155"/>
      <c r="CQ333" s="5"/>
      <c r="CR333" s="5"/>
      <c r="CS333" s="5"/>
      <c r="CT333" s="5"/>
      <c r="CU333" s="5"/>
      <c r="CV333" s="155"/>
      <c r="CW333" s="5"/>
      <c r="CX333" s="5"/>
      <c r="CY333" s="5"/>
      <c r="CZ333" s="5">
        <v>50</v>
      </c>
      <c r="DA333" s="5"/>
      <c r="DB333" s="5"/>
      <c r="DC333" s="5"/>
      <c r="DD333" s="5"/>
      <c r="DE333" s="5"/>
      <c r="DF333" s="5"/>
      <c r="DG333" s="5"/>
      <c r="DH333" s="155"/>
      <c r="DI333" s="5"/>
      <c r="DJ333" s="5"/>
      <c r="DK333" s="155"/>
      <c r="DL333" s="5"/>
      <c r="DM333" s="5"/>
      <c r="DN333" s="15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155"/>
      <c r="DZ333" s="5"/>
      <c r="EA333" s="5"/>
      <c r="EB333" s="5"/>
      <c r="EC333" s="155"/>
      <c r="ED333" s="5"/>
      <c r="EE333" s="5"/>
      <c r="EF333" s="160"/>
      <c r="EG333" s="5"/>
      <c r="EH333" s="5"/>
      <c r="EI333" s="5"/>
      <c r="EJ333" s="5"/>
      <c r="EK333" s="5"/>
      <c r="EL333" s="150"/>
      <c r="EM333" s="5"/>
      <c r="EN333" s="5"/>
      <c r="EO333" s="5"/>
      <c r="EP333" s="5"/>
      <c r="EQ333" s="5"/>
      <c r="ER333" s="155"/>
      <c r="ES333" s="5"/>
      <c r="ET333" s="5"/>
      <c r="EU333" s="5"/>
      <c r="EV333" s="5"/>
      <c r="EW333" s="5"/>
      <c r="EX333" s="5"/>
      <c r="EY333" s="5"/>
      <c r="EZ333" s="5"/>
      <c r="FA333" s="155"/>
      <c r="FB333" s="5"/>
      <c r="FC333" s="5"/>
      <c r="FD333" s="155"/>
      <c r="FE333" s="5"/>
      <c r="FF333" s="5"/>
      <c r="FG333" s="155"/>
      <c r="FH333" s="5"/>
      <c r="FI333" s="5"/>
      <c r="FJ333" s="155"/>
      <c r="FK333" s="5"/>
      <c r="FL333" s="5"/>
      <c r="FM333" s="155"/>
      <c r="FN333" s="5"/>
      <c r="FO333" s="5"/>
      <c r="FP333" s="15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249"/>
    </row>
    <row r="334" spans="1:183" ht="20.25" customHeight="1">
      <c r="A334" s="46">
        <v>310</v>
      </c>
      <c r="B334" s="210" t="s">
        <v>981</v>
      </c>
      <c r="C334" s="95" t="s">
        <v>982</v>
      </c>
      <c r="D334" s="50" t="s">
        <v>78</v>
      </c>
      <c r="E334" s="27">
        <v>250</v>
      </c>
      <c r="F334" s="28"/>
      <c r="G334" s="28">
        <v>4</v>
      </c>
      <c r="H334" s="269">
        <f t="shared" si="75"/>
        <v>4</v>
      </c>
      <c r="I334" s="93">
        <f t="shared" si="76"/>
        <v>0</v>
      </c>
      <c r="J334" s="49">
        <f t="shared" si="77"/>
        <v>0</v>
      </c>
      <c r="K334" s="263">
        <f t="shared" si="81"/>
        <v>0</v>
      </c>
      <c r="L334" s="147">
        <f t="shared" si="78"/>
        <v>4</v>
      </c>
      <c r="M334" s="136">
        <f t="shared" si="79"/>
        <v>5.2</v>
      </c>
      <c r="N334" s="188">
        <f t="shared" si="82"/>
        <v>0</v>
      </c>
      <c r="O334" s="142">
        <f t="shared" si="80"/>
        <v>0</v>
      </c>
      <c r="P334" s="49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155"/>
      <c r="BS334" s="5"/>
      <c r="BT334" s="5"/>
      <c r="BU334" s="5"/>
      <c r="BV334" s="5"/>
      <c r="BW334" s="5"/>
      <c r="BX334" s="155"/>
      <c r="BY334" s="5"/>
      <c r="BZ334" s="5"/>
      <c r="CA334" s="155"/>
      <c r="CB334" s="5"/>
      <c r="CC334" s="5"/>
      <c r="CD334" s="15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155"/>
      <c r="CQ334" s="5"/>
      <c r="CR334" s="5"/>
      <c r="CS334" s="5"/>
      <c r="CT334" s="5"/>
      <c r="CU334" s="5"/>
      <c r="CV334" s="15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155"/>
      <c r="DI334" s="5">
        <v>4</v>
      </c>
      <c r="DJ334" s="5"/>
      <c r="DK334" s="155"/>
      <c r="DL334" s="5"/>
      <c r="DM334" s="5"/>
      <c r="DN334" s="15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155"/>
      <c r="DZ334" s="5"/>
      <c r="EA334" s="5"/>
      <c r="EB334" s="5"/>
      <c r="EC334" s="155"/>
      <c r="ED334" s="5"/>
      <c r="EE334" s="5"/>
      <c r="EF334" s="160"/>
      <c r="EG334" s="5"/>
      <c r="EH334" s="5"/>
      <c r="EI334" s="5"/>
      <c r="EJ334" s="5"/>
      <c r="EK334" s="5"/>
      <c r="EL334" s="150"/>
      <c r="EM334" s="5"/>
      <c r="EN334" s="5"/>
      <c r="EO334" s="5"/>
      <c r="EP334" s="5"/>
      <c r="EQ334" s="5"/>
      <c r="ER334" s="155"/>
      <c r="ES334" s="5"/>
      <c r="ET334" s="5"/>
      <c r="EU334" s="5"/>
      <c r="EV334" s="5"/>
      <c r="EW334" s="5"/>
      <c r="EX334" s="5"/>
      <c r="EY334" s="5"/>
      <c r="EZ334" s="5"/>
      <c r="FA334" s="155"/>
      <c r="FB334" s="5"/>
      <c r="FC334" s="5"/>
      <c r="FD334" s="155"/>
      <c r="FE334" s="5"/>
      <c r="FF334" s="5"/>
      <c r="FG334" s="155"/>
      <c r="FH334" s="5"/>
      <c r="FI334" s="5"/>
      <c r="FJ334" s="155"/>
      <c r="FK334" s="5"/>
      <c r="FL334" s="5"/>
      <c r="FM334" s="155"/>
      <c r="FN334" s="5"/>
      <c r="FO334" s="5"/>
      <c r="FP334" s="15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249"/>
    </row>
    <row r="335" spans="1:183" ht="21" customHeight="1">
      <c r="A335" s="46">
        <v>311</v>
      </c>
      <c r="B335" s="241" t="s">
        <v>983</v>
      </c>
      <c r="C335" s="114" t="s">
        <v>984</v>
      </c>
      <c r="D335" s="50" t="s">
        <v>81</v>
      </c>
      <c r="E335" s="27">
        <v>1100</v>
      </c>
      <c r="F335" s="28"/>
      <c r="G335" s="28">
        <v>1</v>
      </c>
      <c r="H335" s="269">
        <f t="shared" si="75"/>
        <v>1</v>
      </c>
      <c r="I335" s="93">
        <f t="shared" si="76"/>
        <v>0</v>
      </c>
      <c r="J335" s="49">
        <f t="shared" si="77"/>
        <v>0</v>
      </c>
      <c r="K335" s="263">
        <f t="shared" si="81"/>
        <v>0</v>
      </c>
      <c r="L335" s="147">
        <f t="shared" si="78"/>
        <v>0</v>
      </c>
      <c r="M335" s="136">
        <f t="shared" si="79"/>
        <v>0</v>
      </c>
      <c r="N335" s="188"/>
      <c r="O335" s="142">
        <f t="shared" si="80"/>
        <v>0</v>
      </c>
      <c r="P335" s="49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155"/>
      <c r="BS335" s="5"/>
      <c r="BT335" s="5"/>
      <c r="BU335" s="5"/>
      <c r="BV335" s="5"/>
      <c r="BW335" s="5"/>
      <c r="BX335" s="155"/>
      <c r="BY335" s="5"/>
      <c r="BZ335" s="5"/>
      <c r="CA335" s="155"/>
      <c r="CB335" s="5"/>
      <c r="CC335" s="5"/>
      <c r="CD335" s="15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155"/>
      <c r="CQ335" s="5"/>
      <c r="CR335" s="5"/>
      <c r="CS335" s="5"/>
      <c r="CT335" s="5"/>
      <c r="CU335" s="5"/>
      <c r="CV335" s="15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155"/>
      <c r="DI335" s="5"/>
      <c r="DJ335" s="5"/>
      <c r="DK335" s="155"/>
      <c r="DL335" s="5"/>
      <c r="DM335" s="5"/>
      <c r="DN335" s="15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155"/>
      <c r="DZ335" s="5"/>
      <c r="EA335" s="5"/>
      <c r="EB335" s="5"/>
      <c r="EC335" s="155"/>
      <c r="ED335" s="5"/>
      <c r="EE335" s="5"/>
      <c r="EF335" s="160"/>
      <c r="EG335" s="5"/>
      <c r="EH335" s="5"/>
      <c r="EI335" s="5"/>
      <c r="EJ335" s="5"/>
      <c r="EK335" s="5"/>
      <c r="EL335" s="150"/>
      <c r="EM335" s="5"/>
      <c r="EN335" s="5"/>
      <c r="EO335" s="5"/>
      <c r="EP335" s="5"/>
      <c r="EQ335" s="5"/>
      <c r="ER335" s="155"/>
      <c r="ES335" s="5"/>
      <c r="ET335" s="5"/>
      <c r="EU335" s="5"/>
      <c r="EV335" s="5"/>
      <c r="EW335" s="5"/>
      <c r="EX335" s="5"/>
      <c r="EY335" s="5"/>
      <c r="EZ335" s="5"/>
      <c r="FA335" s="155"/>
      <c r="FB335" s="5"/>
      <c r="FC335" s="5"/>
      <c r="FD335" s="155"/>
      <c r="FE335" s="5"/>
      <c r="FF335" s="5"/>
      <c r="FG335" s="155"/>
      <c r="FH335" s="5"/>
      <c r="FI335" s="5"/>
      <c r="FJ335" s="155"/>
      <c r="FK335" s="5"/>
      <c r="FL335" s="5"/>
      <c r="FM335" s="155"/>
      <c r="FN335" s="5"/>
      <c r="FO335" s="5"/>
      <c r="FP335" s="15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249"/>
    </row>
    <row r="336" spans="1:183" ht="21" customHeight="1">
      <c r="A336" s="46">
        <v>312</v>
      </c>
      <c r="B336" s="241"/>
      <c r="C336" s="114" t="s">
        <v>985</v>
      </c>
      <c r="D336" s="50" t="s">
        <v>78</v>
      </c>
      <c r="E336" s="27">
        <v>1000</v>
      </c>
      <c r="F336" s="28"/>
      <c r="G336" s="28"/>
      <c r="H336" s="269">
        <f t="shared" si="75"/>
        <v>0</v>
      </c>
      <c r="I336" s="93">
        <f t="shared" si="76"/>
        <v>0</v>
      </c>
      <c r="J336" s="49">
        <f t="shared" si="77"/>
        <v>0</v>
      </c>
      <c r="K336" s="263">
        <f t="shared" si="81"/>
        <v>0</v>
      </c>
      <c r="L336" s="147">
        <f t="shared" si="78"/>
        <v>0</v>
      </c>
      <c r="M336" s="136">
        <f t="shared" si="79"/>
        <v>0</v>
      </c>
      <c r="N336" s="188">
        <f>L336-K336-H336</f>
        <v>0</v>
      </c>
      <c r="O336" s="142">
        <f t="shared" si="80"/>
        <v>0</v>
      </c>
      <c r="P336" s="49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155"/>
      <c r="BS336" s="5"/>
      <c r="BT336" s="5"/>
      <c r="BU336" s="5"/>
      <c r="BV336" s="5"/>
      <c r="BW336" s="5"/>
      <c r="BX336" s="155"/>
      <c r="BY336" s="5"/>
      <c r="BZ336" s="5"/>
      <c r="CA336" s="155"/>
      <c r="CB336" s="5"/>
      <c r="CC336" s="5"/>
      <c r="CD336" s="15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155"/>
      <c r="CQ336" s="5"/>
      <c r="CR336" s="5"/>
      <c r="CS336" s="5"/>
      <c r="CT336" s="5"/>
      <c r="CU336" s="5"/>
      <c r="CV336" s="15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155"/>
      <c r="DI336" s="5"/>
      <c r="DJ336" s="5"/>
      <c r="DK336" s="155"/>
      <c r="DL336" s="5"/>
      <c r="DM336" s="5"/>
      <c r="DN336" s="15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155"/>
      <c r="DZ336" s="5"/>
      <c r="EA336" s="5"/>
      <c r="EB336" s="5"/>
      <c r="EC336" s="155"/>
      <c r="ED336" s="5"/>
      <c r="EE336" s="5"/>
      <c r="EF336" s="160"/>
      <c r="EG336" s="5"/>
      <c r="EH336" s="5"/>
      <c r="EI336" s="5"/>
      <c r="EJ336" s="5"/>
      <c r="EK336" s="5"/>
      <c r="EL336" s="150"/>
      <c r="EM336" s="5"/>
      <c r="EN336" s="5"/>
      <c r="EO336" s="5"/>
      <c r="EP336" s="5"/>
      <c r="EQ336" s="5"/>
      <c r="ER336" s="155"/>
      <c r="ES336" s="5"/>
      <c r="ET336" s="5"/>
      <c r="EU336" s="5"/>
      <c r="EV336" s="5"/>
      <c r="EW336" s="5"/>
      <c r="EX336" s="5"/>
      <c r="EY336" s="5"/>
      <c r="EZ336" s="5"/>
      <c r="FA336" s="155"/>
      <c r="FB336" s="5"/>
      <c r="FC336" s="5"/>
      <c r="FD336" s="155"/>
      <c r="FE336" s="5"/>
      <c r="FF336" s="5"/>
      <c r="FG336" s="155"/>
      <c r="FH336" s="5"/>
      <c r="FI336" s="5"/>
      <c r="FJ336" s="155"/>
      <c r="FK336" s="5"/>
      <c r="FL336" s="5"/>
      <c r="FM336" s="155"/>
      <c r="FN336" s="5"/>
      <c r="FO336" s="5"/>
      <c r="FP336" s="15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249"/>
    </row>
    <row r="337" spans="1:183" ht="21" customHeight="1">
      <c r="A337" s="46">
        <v>313</v>
      </c>
      <c r="B337" s="241"/>
      <c r="C337" s="114" t="s">
        <v>986</v>
      </c>
      <c r="D337" s="50" t="s">
        <v>78</v>
      </c>
      <c r="E337" s="27">
        <v>1000</v>
      </c>
      <c r="F337" s="28"/>
      <c r="G337" s="28"/>
      <c r="H337" s="269">
        <f t="shared" si="75"/>
        <v>0</v>
      </c>
      <c r="I337" s="93">
        <f t="shared" si="76"/>
        <v>0</v>
      </c>
      <c r="J337" s="49">
        <f t="shared" si="77"/>
        <v>0</v>
      </c>
      <c r="K337" s="263">
        <f t="shared" si="81"/>
        <v>0</v>
      </c>
      <c r="L337" s="147">
        <f t="shared" si="78"/>
        <v>0</v>
      </c>
      <c r="M337" s="136">
        <f t="shared" si="79"/>
        <v>0</v>
      </c>
      <c r="N337" s="188">
        <f>L337-K337-H337</f>
        <v>0</v>
      </c>
      <c r="O337" s="142">
        <f t="shared" si="80"/>
        <v>0</v>
      </c>
      <c r="P337" s="49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155"/>
      <c r="BS337" s="5"/>
      <c r="BT337" s="5"/>
      <c r="BU337" s="5"/>
      <c r="BV337" s="5"/>
      <c r="BW337" s="5"/>
      <c r="BX337" s="155"/>
      <c r="BY337" s="5"/>
      <c r="BZ337" s="5"/>
      <c r="CA337" s="155"/>
      <c r="CB337" s="5"/>
      <c r="CC337" s="5"/>
      <c r="CD337" s="15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155"/>
      <c r="CQ337" s="5"/>
      <c r="CR337" s="5"/>
      <c r="CS337" s="5"/>
      <c r="CT337" s="5"/>
      <c r="CU337" s="5"/>
      <c r="CV337" s="15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155"/>
      <c r="DI337" s="5"/>
      <c r="DJ337" s="5"/>
      <c r="DK337" s="155"/>
      <c r="DL337" s="5"/>
      <c r="DM337" s="5"/>
      <c r="DN337" s="15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155"/>
      <c r="DZ337" s="5"/>
      <c r="EA337" s="5"/>
      <c r="EB337" s="5"/>
      <c r="EC337" s="155"/>
      <c r="ED337" s="5"/>
      <c r="EE337" s="5"/>
      <c r="EF337" s="160"/>
      <c r="EG337" s="5"/>
      <c r="EH337" s="5"/>
      <c r="EI337" s="5"/>
      <c r="EJ337" s="5"/>
      <c r="EK337" s="5"/>
      <c r="EL337" s="150"/>
      <c r="EM337" s="5"/>
      <c r="EN337" s="5"/>
      <c r="EO337" s="5"/>
      <c r="EP337" s="5"/>
      <c r="EQ337" s="5"/>
      <c r="ER337" s="155"/>
      <c r="ES337" s="5"/>
      <c r="ET337" s="5"/>
      <c r="EU337" s="5"/>
      <c r="EV337" s="5"/>
      <c r="EW337" s="5"/>
      <c r="EX337" s="5"/>
      <c r="EY337" s="5"/>
      <c r="EZ337" s="5"/>
      <c r="FA337" s="155"/>
      <c r="FB337" s="5"/>
      <c r="FC337" s="5"/>
      <c r="FD337" s="155"/>
      <c r="FE337" s="5"/>
      <c r="FF337" s="5"/>
      <c r="FG337" s="155"/>
      <c r="FH337" s="5"/>
      <c r="FI337" s="5"/>
      <c r="FJ337" s="155"/>
      <c r="FK337" s="5"/>
      <c r="FL337" s="5"/>
      <c r="FM337" s="155"/>
      <c r="FN337" s="5"/>
      <c r="FO337" s="5"/>
      <c r="FP337" s="15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249"/>
    </row>
    <row r="338" spans="1:183" ht="21" customHeight="1">
      <c r="A338" s="46">
        <v>314</v>
      </c>
      <c r="B338" s="210" t="s">
        <v>987</v>
      </c>
      <c r="C338" s="95" t="s">
        <v>988</v>
      </c>
      <c r="D338" s="50" t="s">
        <v>548</v>
      </c>
      <c r="E338" s="27">
        <v>1800</v>
      </c>
      <c r="F338" s="28"/>
      <c r="G338" s="28"/>
      <c r="H338" s="269">
        <f t="shared" si="75"/>
        <v>0</v>
      </c>
      <c r="I338" s="93">
        <f t="shared" si="76"/>
        <v>0</v>
      </c>
      <c r="J338" s="49">
        <f t="shared" si="77"/>
        <v>2</v>
      </c>
      <c r="K338" s="263">
        <f t="shared" si="81"/>
        <v>2</v>
      </c>
      <c r="L338" s="147">
        <f t="shared" si="78"/>
        <v>7</v>
      </c>
      <c r="M338" s="136">
        <f t="shared" si="79"/>
        <v>9.1</v>
      </c>
      <c r="N338" s="188">
        <f>L338-K338-H338</f>
        <v>5</v>
      </c>
      <c r="O338" s="142">
        <f t="shared" si="80"/>
        <v>9000</v>
      </c>
      <c r="P338" s="49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>
        <v>2</v>
      </c>
      <c r="BP338" s="5">
        <v>2</v>
      </c>
      <c r="BQ338" s="5"/>
      <c r="BR338" s="155"/>
      <c r="BS338" s="5"/>
      <c r="BT338" s="5"/>
      <c r="BU338" s="5"/>
      <c r="BV338" s="5"/>
      <c r="BW338" s="5"/>
      <c r="BX338" s="155"/>
      <c r="BY338" s="5"/>
      <c r="BZ338" s="5"/>
      <c r="CA338" s="155"/>
      <c r="CB338" s="5"/>
      <c r="CC338" s="5"/>
      <c r="CD338" s="15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155"/>
      <c r="CQ338" s="5"/>
      <c r="CR338" s="5"/>
      <c r="CS338" s="5"/>
      <c r="CT338" s="5"/>
      <c r="CU338" s="5"/>
      <c r="CV338" s="15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155"/>
      <c r="DI338" s="5"/>
      <c r="DJ338" s="5"/>
      <c r="DK338" s="155"/>
      <c r="DL338" s="5"/>
      <c r="DM338" s="5"/>
      <c r="DN338" s="15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155"/>
      <c r="DZ338" s="5"/>
      <c r="EA338" s="5"/>
      <c r="EB338" s="5"/>
      <c r="EC338" s="155"/>
      <c r="ED338" s="5"/>
      <c r="EE338" s="5"/>
      <c r="EF338" s="160"/>
      <c r="EG338" s="5"/>
      <c r="EH338" s="5"/>
      <c r="EI338" s="5"/>
      <c r="EJ338" s="5"/>
      <c r="EK338" s="5"/>
      <c r="EL338" s="150"/>
      <c r="EM338" s="5"/>
      <c r="EN338" s="5"/>
      <c r="EO338" s="5"/>
      <c r="EP338" s="5"/>
      <c r="EQ338" s="5"/>
      <c r="ER338" s="155"/>
      <c r="ES338" s="5"/>
      <c r="ET338" s="5"/>
      <c r="EU338" s="5"/>
      <c r="EV338" s="5">
        <v>5</v>
      </c>
      <c r="EW338" s="5"/>
      <c r="EX338" s="5"/>
      <c r="EY338" s="5"/>
      <c r="EZ338" s="5"/>
      <c r="FA338" s="155"/>
      <c r="FB338" s="5"/>
      <c r="FC338" s="5"/>
      <c r="FD338" s="155"/>
      <c r="FE338" s="5"/>
      <c r="FF338" s="5"/>
      <c r="FG338" s="155"/>
      <c r="FH338" s="5"/>
      <c r="FI338" s="5"/>
      <c r="FJ338" s="155"/>
      <c r="FK338" s="5"/>
      <c r="FL338" s="5"/>
      <c r="FM338" s="155"/>
      <c r="FN338" s="5"/>
      <c r="FO338" s="5"/>
      <c r="FP338" s="15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249"/>
    </row>
    <row r="339" spans="1:183" ht="21" customHeight="1">
      <c r="A339" s="46">
        <v>315</v>
      </c>
      <c r="B339" s="94" t="s">
        <v>989</v>
      </c>
      <c r="C339" s="135" t="s">
        <v>990</v>
      </c>
      <c r="D339" s="50" t="s">
        <v>94</v>
      </c>
      <c r="E339" s="27">
        <v>50</v>
      </c>
      <c r="F339" s="28"/>
      <c r="G339" s="28"/>
      <c r="H339" s="269">
        <f t="shared" si="75"/>
        <v>0</v>
      </c>
      <c r="I339" s="93">
        <f t="shared" si="76"/>
        <v>0</v>
      </c>
      <c r="J339" s="49">
        <f t="shared" si="77"/>
        <v>0</v>
      </c>
      <c r="K339" s="263">
        <f t="shared" si="81"/>
        <v>0</v>
      </c>
      <c r="L339" s="147">
        <f t="shared" si="78"/>
        <v>250</v>
      </c>
      <c r="M339" s="136">
        <f t="shared" si="79"/>
        <v>325</v>
      </c>
      <c r="N339" s="188">
        <f>L339-K339-H339</f>
        <v>250</v>
      </c>
      <c r="O339" s="142">
        <f t="shared" si="80"/>
        <v>12500</v>
      </c>
      <c r="P339" s="49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155"/>
      <c r="BS339" s="5"/>
      <c r="BT339" s="5"/>
      <c r="BU339" s="5"/>
      <c r="BV339" s="5"/>
      <c r="BW339" s="5"/>
      <c r="BX339" s="155"/>
      <c r="BY339" s="5"/>
      <c r="BZ339" s="5"/>
      <c r="CA339" s="155"/>
      <c r="CB339" s="5"/>
      <c r="CC339" s="5"/>
      <c r="CD339" s="15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155"/>
      <c r="CQ339" s="5"/>
      <c r="CR339" s="5"/>
      <c r="CS339" s="5"/>
      <c r="CT339" s="5"/>
      <c r="CU339" s="5"/>
      <c r="CV339" s="15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155"/>
      <c r="DI339" s="5">
        <v>250</v>
      </c>
      <c r="DJ339" s="5"/>
      <c r="DK339" s="155"/>
      <c r="DL339" s="5"/>
      <c r="DM339" s="5"/>
      <c r="DN339" s="15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155"/>
      <c r="DZ339" s="5"/>
      <c r="EA339" s="5"/>
      <c r="EB339" s="5"/>
      <c r="EC339" s="155"/>
      <c r="ED339" s="5"/>
      <c r="EE339" s="5"/>
      <c r="EF339" s="160"/>
      <c r="EG339" s="5"/>
      <c r="EH339" s="5"/>
      <c r="EI339" s="5"/>
      <c r="EJ339" s="5"/>
      <c r="EK339" s="5"/>
      <c r="EL339" s="150"/>
      <c r="EM339" s="5"/>
      <c r="EN339" s="5"/>
      <c r="EO339" s="5"/>
      <c r="EP339" s="5"/>
      <c r="EQ339" s="5"/>
      <c r="ER339" s="155"/>
      <c r="ES339" s="5"/>
      <c r="ET339" s="5"/>
      <c r="EU339" s="5"/>
      <c r="EV339" s="5"/>
      <c r="EW339" s="5"/>
      <c r="EX339" s="5"/>
      <c r="EY339" s="5"/>
      <c r="EZ339" s="5"/>
      <c r="FA339" s="155"/>
      <c r="FB339" s="5"/>
      <c r="FC339" s="5"/>
      <c r="FD339" s="155"/>
      <c r="FE339" s="5"/>
      <c r="FF339" s="5"/>
      <c r="FG339" s="155"/>
      <c r="FH339" s="5"/>
      <c r="FI339" s="5"/>
      <c r="FJ339" s="155"/>
      <c r="FK339" s="5"/>
      <c r="FL339" s="5"/>
      <c r="FM339" s="155"/>
      <c r="FN339" s="5"/>
      <c r="FO339" s="5"/>
      <c r="FP339" s="15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249"/>
    </row>
    <row r="340" spans="1:183" ht="21" customHeight="1">
      <c r="A340" s="46">
        <v>316</v>
      </c>
      <c r="B340" s="210" t="s">
        <v>991</v>
      </c>
      <c r="C340" s="95" t="s">
        <v>992</v>
      </c>
      <c r="D340" s="50" t="s">
        <v>94</v>
      </c>
      <c r="E340" s="195">
        <v>63</v>
      </c>
      <c r="F340" s="28">
        <v>795</v>
      </c>
      <c r="G340" s="28"/>
      <c r="H340" s="269">
        <f t="shared" si="75"/>
        <v>795</v>
      </c>
      <c r="I340" s="93">
        <f t="shared" si="76"/>
        <v>0</v>
      </c>
      <c r="J340" s="49">
        <f t="shared" si="77"/>
        <v>160</v>
      </c>
      <c r="K340" s="263">
        <f t="shared" si="81"/>
        <v>160</v>
      </c>
      <c r="L340" s="147">
        <f t="shared" si="78"/>
        <v>2140</v>
      </c>
      <c r="M340" s="136">
        <f t="shared" si="79"/>
        <v>2782</v>
      </c>
      <c r="N340" s="188">
        <f aca="true" t="shared" si="83" ref="N340:N348">L340-K340-H340</f>
        <v>1185</v>
      </c>
      <c r="O340" s="142">
        <f t="shared" si="80"/>
        <v>74655</v>
      </c>
      <c r="P340" s="49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155"/>
      <c r="BS340" s="5"/>
      <c r="BT340" s="5"/>
      <c r="BU340" s="5"/>
      <c r="BV340" s="5">
        <v>60</v>
      </c>
      <c r="BW340" s="5"/>
      <c r="BX340" s="155">
        <v>10</v>
      </c>
      <c r="BY340" s="5">
        <v>20</v>
      </c>
      <c r="BZ340" s="5"/>
      <c r="CA340" s="155"/>
      <c r="CB340" s="5"/>
      <c r="CC340" s="5"/>
      <c r="CD340" s="15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155">
        <v>50</v>
      </c>
      <c r="CQ340" s="5">
        <v>200</v>
      </c>
      <c r="CR340" s="5"/>
      <c r="CS340" s="5"/>
      <c r="CT340" s="5"/>
      <c r="CU340" s="5"/>
      <c r="CV340" s="15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155"/>
      <c r="DI340" s="5">
        <v>1000</v>
      </c>
      <c r="DJ340" s="5"/>
      <c r="DK340" s="155">
        <v>100</v>
      </c>
      <c r="DL340" s="5">
        <v>400</v>
      </c>
      <c r="DM340" s="5"/>
      <c r="DN340" s="155"/>
      <c r="DO340" s="5"/>
      <c r="DP340" s="5"/>
      <c r="DQ340" s="5"/>
      <c r="DR340" s="5">
        <v>200</v>
      </c>
      <c r="DS340" s="5"/>
      <c r="DT340" s="5"/>
      <c r="DU340" s="5">
        <v>60</v>
      </c>
      <c r="DV340" s="5"/>
      <c r="DW340" s="5"/>
      <c r="DX340" s="5"/>
      <c r="DY340" s="155"/>
      <c r="DZ340" s="5"/>
      <c r="EA340" s="5"/>
      <c r="EB340" s="5"/>
      <c r="EC340" s="155"/>
      <c r="ED340" s="5"/>
      <c r="EE340" s="5"/>
      <c r="EF340" s="160"/>
      <c r="EG340" s="5">
        <v>200</v>
      </c>
      <c r="EH340" s="5"/>
      <c r="EI340" s="5"/>
      <c r="EJ340" s="5"/>
      <c r="EK340" s="5"/>
      <c r="EL340" s="150"/>
      <c r="EM340" s="5"/>
      <c r="EN340" s="5"/>
      <c r="EO340" s="5"/>
      <c r="EP340" s="5"/>
      <c r="EQ340" s="5"/>
      <c r="ER340" s="155"/>
      <c r="ES340" s="5"/>
      <c r="ET340" s="5"/>
      <c r="EU340" s="5"/>
      <c r="EV340" s="5"/>
      <c r="EW340" s="5"/>
      <c r="EX340" s="5"/>
      <c r="EY340" s="5"/>
      <c r="EZ340" s="5"/>
      <c r="FA340" s="155"/>
      <c r="FB340" s="5"/>
      <c r="FC340" s="5"/>
      <c r="FD340" s="155"/>
      <c r="FE340" s="5"/>
      <c r="FF340" s="5"/>
      <c r="FG340" s="155"/>
      <c r="FH340" s="5"/>
      <c r="FI340" s="5"/>
      <c r="FJ340" s="155"/>
      <c r="FK340" s="5"/>
      <c r="FL340" s="5"/>
      <c r="FM340" s="155"/>
      <c r="FN340" s="5"/>
      <c r="FO340" s="5"/>
      <c r="FP340" s="15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249"/>
    </row>
    <row r="341" spans="1:183" ht="21" customHeight="1">
      <c r="A341" s="46">
        <v>317</v>
      </c>
      <c r="B341" s="210" t="s">
        <v>993</v>
      </c>
      <c r="C341" s="95" t="s">
        <v>994</v>
      </c>
      <c r="D341" s="50" t="s">
        <v>85</v>
      </c>
      <c r="E341" s="27">
        <v>112</v>
      </c>
      <c r="F341" s="28">
        <v>12</v>
      </c>
      <c r="G341" s="28"/>
      <c r="H341" s="269">
        <f t="shared" si="75"/>
        <v>12</v>
      </c>
      <c r="I341" s="93">
        <f t="shared" si="76"/>
        <v>0</v>
      </c>
      <c r="J341" s="49">
        <f t="shared" si="77"/>
        <v>0</v>
      </c>
      <c r="K341" s="263">
        <f t="shared" si="81"/>
        <v>0</v>
      </c>
      <c r="L341" s="147">
        <f t="shared" si="78"/>
        <v>16</v>
      </c>
      <c r="M341" s="136">
        <f t="shared" si="79"/>
        <v>20.8</v>
      </c>
      <c r="N341" s="188">
        <f t="shared" si="83"/>
        <v>4</v>
      </c>
      <c r="O341" s="142">
        <f t="shared" si="80"/>
        <v>448</v>
      </c>
      <c r="P341" s="49"/>
      <c r="Q341" s="5">
        <v>4</v>
      </c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>
        <v>10</v>
      </c>
      <c r="BQ341" s="5"/>
      <c r="BR341" s="155"/>
      <c r="BS341" s="5"/>
      <c r="BT341" s="5"/>
      <c r="BU341" s="5"/>
      <c r="BV341" s="5"/>
      <c r="BW341" s="5"/>
      <c r="BX341" s="155"/>
      <c r="BY341" s="5"/>
      <c r="BZ341" s="5"/>
      <c r="CA341" s="155"/>
      <c r="CB341" s="5"/>
      <c r="CC341" s="5"/>
      <c r="CD341" s="15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155"/>
      <c r="CQ341" s="5"/>
      <c r="CR341" s="5"/>
      <c r="CS341" s="5"/>
      <c r="CT341" s="5"/>
      <c r="CU341" s="5"/>
      <c r="CV341" s="15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155"/>
      <c r="DI341" s="5"/>
      <c r="DJ341" s="5"/>
      <c r="DK341" s="155"/>
      <c r="DL341" s="5"/>
      <c r="DM341" s="5"/>
      <c r="DN341" s="15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155"/>
      <c r="DZ341" s="5"/>
      <c r="EA341" s="5"/>
      <c r="EB341" s="5"/>
      <c r="EC341" s="155"/>
      <c r="ED341" s="5"/>
      <c r="EE341" s="5"/>
      <c r="EF341" s="160"/>
      <c r="EG341" s="5"/>
      <c r="EH341" s="5"/>
      <c r="EI341" s="5"/>
      <c r="EJ341" s="5"/>
      <c r="EK341" s="5"/>
      <c r="EL341" s="150"/>
      <c r="EM341" s="5"/>
      <c r="EN341" s="5"/>
      <c r="EO341" s="5"/>
      <c r="EP341" s="5"/>
      <c r="EQ341" s="5"/>
      <c r="ER341" s="155"/>
      <c r="ES341" s="5"/>
      <c r="ET341" s="5"/>
      <c r="EU341" s="5"/>
      <c r="EV341" s="5"/>
      <c r="EW341" s="5"/>
      <c r="EX341" s="5"/>
      <c r="EY341" s="5"/>
      <c r="EZ341" s="5"/>
      <c r="FA341" s="155"/>
      <c r="FB341" s="5"/>
      <c r="FC341" s="5"/>
      <c r="FD341" s="155"/>
      <c r="FE341" s="5">
        <v>2</v>
      </c>
      <c r="FF341" s="5"/>
      <c r="FG341" s="155"/>
      <c r="FH341" s="5"/>
      <c r="FI341" s="5"/>
      <c r="FJ341" s="155"/>
      <c r="FK341" s="5"/>
      <c r="FL341" s="5"/>
      <c r="FM341" s="155"/>
      <c r="FN341" s="5"/>
      <c r="FO341" s="5"/>
      <c r="FP341" s="15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249"/>
    </row>
    <row r="342" spans="1:183" ht="21" customHeight="1">
      <c r="A342" s="46">
        <v>318</v>
      </c>
      <c r="B342" s="210" t="s">
        <v>995</v>
      </c>
      <c r="C342" s="95" t="s">
        <v>996</v>
      </c>
      <c r="D342" s="50" t="s">
        <v>85</v>
      </c>
      <c r="E342" s="27">
        <v>112</v>
      </c>
      <c r="F342" s="28"/>
      <c r="G342" s="28"/>
      <c r="H342" s="269">
        <f t="shared" si="75"/>
        <v>0</v>
      </c>
      <c r="I342" s="93">
        <f t="shared" si="76"/>
        <v>0</v>
      </c>
      <c r="J342" s="49">
        <f t="shared" si="77"/>
        <v>0</v>
      </c>
      <c r="K342" s="263">
        <f t="shared" si="81"/>
        <v>0</v>
      </c>
      <c r="L342" s="147">
        <f t="shared" si="78"/>
        <v>1</v>
      </c>
      <c r="M342" s="136">
        <f t="shared" si="79"/>
        <v>1.3</v>
      </c>
      <c r="N342" s="188">
        <f t="shared" si="83"/>
        <v>1</v>
      </c>
      <c r="O342" s="142">
        <f t="shared" si="80"/>
        <v>112</v>
      </c>
      <c r="P342" s="49"/>
      <c r="Q342" s="5"/>
      <c r="R342" s="5"/>
      <c r="S342" s="5"/>
      <c r="T342" s="5"/>
      <c r="U342" s="5"/>
      <c r="V342" s="5"/>
      <c r="W342" s="5"/>
      <c r="X342" s="5"/>
      <c r="Y342" s="5"/>
      <c r="Z342" s="5">
        <v>1</v>
      </c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155"/>
      <c r="BS342" s="5"/>
      <c r="BT342" s="5"/>
      <c r="BU342" s="5"/>
      <c r="BV342" s="5"/>
      <c r="BW342" s="5"/>
      <c r="BX342" s="155"/>
      <c r="BY342" s="5"/>
      <c r="BZ342" s="5"/>
      <c r="CA342" s="155"/>
      <c r="CB342" s="5"/>
      <c r="CC342" s="5"/>
      <c r="CD342" s="15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155"/>
      <c r="CQ342" s="5"/>
      <c r="CR342" s="5"/>
      <c r="CS342" s="5"/>
      <c r="CT342" s="5"/>
      <c r="CU342" s="5"/>
      <c r="CV342" s="15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155"/>
      <c r="DI342" s="5"/>
      <c r="DJ342" s="5"/>
      <c r="DK342" s="155"/>
      <c r="DL342" s="5"/>
      <c r="DM342" s="5"/>
      <c r="DN342" s="15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155"/>
      <c r="DZ342" s="5"/>
      <c r="EA342" s="5"/>
      <c r="EB342" s="5"/>
      <c r="EC342" s="155"/>
      <c r="ED342" s="5"/>
      <c r="EE342" s="5"/>
      <c r="EF342" s="160"/>
      <c r="EG342" s="5"/>
      <c r="EH342" s="5"/>
      <c r="EI342" s="5"/>
      <c r="EJ342" s="5"/>
      <c r="EK342" s="5"/>
      <c r="EL342" s="150"/>
      <c r="EM342" s="5"/>
      <c r="EN342" s="5"/>
      <c r="EO342" s="5"/>
      <c r="EP342" s="5"/>
      <c r="EQ342" s="5"/>
      <c r="ER342" s="155"/>
      <c r="ES342" s="5"/>
      <c r="ET342" s="5"/>
      <c r="EU342" s="5"/>
      <c r="EV342" s="5"/>
      <c r="EW342" s="5"/>
      <c r="EX342" s="5"/>
      <c r="EY342" s="5"/>
      <c r="EZ342" s="5"/>
      <c r="FA342" s="155"/>
      <c r="FB342" s="5"/>
      <c r="FC342" s="5"/>
      <c r="FD342" s="155"/>
      <c r="FE342" s="5"/>
      <c r="FF342" s="5"/>
      <c r="FG342" s="155"/>
      <c r="FH342" s="5"/>
      <c r="FI342" s="5"/>
      <c r="FJ342" s="155"/>
      <c r="FK342" s="5"/>
      <c r="FL342" s="5"/>
      <c r="FM342" s="155"/>
      <c r="FN342" s="5"/>
      <c r="FO342" s="5"/>
      <c r="FP342" s="15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249"/>
    </row>
    <row r="343" spans="1:183" ht="21" customHeight="1">
      <c r="A343" s="46">
        <v>319</v>
      </c>
      <c r="B343" s="210" t="s">
        <v>997</v>
      </c>
      <c r="C343" s="95" t="s">
        <v>998</v>
      </c>
      <c r="D343" s="50" t="s">
        <v>85</v>
      </c>
      <c r="E343" s="27">
        <v>112</v>
      </c>
      <c r="F343" s="28">
        <v>36</v>
      </c>
      <c r="G343" s="28"/>
      <c r="H343" s="269">
        <f t="shared" si="75"/>
        <v>36</v>
      </c>
      <c r="I343" s="93">
        <f t="shared" si="76"/>
        <v>0</v>
      </c>
      <c r="J343" s="49">
        <f t="shared" si="77"/>
        <v>0</v>
      </c>
      <c r="K343" s="263">
        <f t="shared" si="81"/>
        <v>0</v>
      </c>
      <c r="L343" s="147">
        <f t="shared" si="78"/>
        <v>32</v>
      </c>
      <c r="M343" s="136">
        <f t="shared" si="79"/>
        <v>41.6</v>
      </c>
      <c r="N343" s="188"/>
      <c r="O343" s="142">
        <f t="shared" si="80"/>
        <v>0</v>
      </c>
      <c r="P343" s="49"/>
      <c r="Q343" s="5">
        <v>4</v>
      </c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>
        <v>6</v>
      </c>
      <c r="BN343" s="5"/>
      <c r="BO343" s="5"/>
      <c r="BP343" s="5"/>
      <c r="BQ343" s="5"/>
      <c r="BR343" s="155"/>
      <c r="BS343" s="5"/>
      <c r="BT343" s="5"/>
      <c r="BU343" s="5"/>
      <c r="BV343" s="5"/>
      <c r="BW343" s="5"/>
      <c r="BX343" s="155"/>
      <c r="BY343" s="5"/>
      <c r="BZ343" s="5"/>
      <c r="CA343" s="155"/>
      <c r="CB343" s="5"/>
      <c r="CC343" s="5"/>
      <c r="CD343" s="15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155"/>
      <c r="CQ343" s="5"/>
      <c r="CR343" s="5"/>
      <c r="CS343" s="5"/>
      <c r="CT343" s="5"/>
      <c r="CU343" s="5"/>
      <c r="CV343" s="15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155"/>
      <c r="DI343" s="5"/>
      <c r="DJ343" s="5"/>
      <c r="DK343" s="155"/>
      <c r="DL343" s="5"/>
      <c r="DM343" s="5"/>
      <c r="DN343" s="15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155"/>
      <c r="DZ343" s="5"/>
      <c r="EA343" s="5"/>
      <c r="EB343" s="5"/>
      <c r="EC343" s="155"/>
      <c r="ED343" s="5"/>
      <c r="EE343" s="5"/>
      <c r="EF343" s="160"/>
      <c r="EG343" s="5"/>
      <c r="EH343" s="5"/>
      <c r="EI343" s="5"/>
      <c r="EJ343" s="5"/>
      <c r="EK343" s="5"/>
      <c r="EL343" s="150"/>
      <c r="EM343" s="5"/>
      <c r="EN343" s="5"/>
      <c r="EO343" s="5"/>
      <c r="EP343" s="5"/>
      <c r="EQ343" s="5"/>
      <c r="ER343" s="155"/>
      <c r="ES343" s="5"/>
      <c r="ET343" s="5"/>
      <c r="EU343" s="5"/>
      <c r="EV343" s="5">
        <v>5</v>
      </c>
      <c r="EW343" s="5"/>
      <c r="EX343" s="5"/>
      <c r="EY343" s="5"/>
      <c r="EZ343" s="5"/>
      <c r="FA343" s="155"/>
      <c r="FB343" s="5">
        <v>3</v>
      </c>
      <c r="FC343" s="5"/>
      <c r="FD343" s="155"/>
      <c r="FE343" s="5">
        <v>7</v>
      </c>
      <c r="FF343" s="5"/>
      <c r="FG343" s="155"/>
      <c r="FH343" s="5">
        <v>2</v>
      </c>
      <c r="FI343" s="5"/>
      <c r="FJ343" s="155"/>
      <c r="FK343" s="5">
        <v>1</v>
      </c>
      <c r="FL343" s="5"/>
      <c r="FM343" s="155"/>
      <c r="FN343" s="5">
        <v>1</v>
      </c>
      <c r="FO343" s="5"/>
      <c r="FP343" s="155"/>
      <c r="FQ343" s="5">
        <v>3</v>
      </c>
      <c r="FR343" s="5"/>
      <c r="FS343" s="5"/>
      <c r="FT343" s="5"/>
      <c r="FU343" s="5"/>
      <c r="FV343" s="5"/>
      <c r="FW343" s="5"/>
      <c r="FX343" s="5"/>
      <c r="FY343" s="5"/>
      <c r="FZ343" s="5"/>
      <c r="GA343" s="249"/>
    </row>
    <row r="344" spans="1:183" ht="21" customHeight="1">
      <c r="A344" s="46">
        <v>320</v>
      </c>
      <c r="B344" s="210" t="s">
        <v>999</v>
      </c>
      <c r="C344" s="95" t="s">
        <v>1000</v>
      </c>
      <c r="D344" s="50" t="s">
        <v>85</v>
      </c>
      <c r="E344" s="27">
        <v>112</v>
      </c>
      <c r="F344" s="28">
        <v>128</v>
      </c>
      <c r="G344" s="28"/>
      <c r="H344" s="269">
        <f t="shared" si="75"/>
        <v>128</v>
      </c>
      <c r="I344" s="93">
        <f t="shared" si="76"/>
        <v>0</v>
      </c>
      <c r="J344" s="49">
        <f t="shared" si="77"/>
        <v>0</v>
      </c>
      <c r="K344" s="263">
        <f t="shared" si="81"/>
        <v>0</v>
      </c>
      <c r="L344" s="147">
        <f t="shared" si="78"/>
        <v>133</v>
      </c>
      <c r="M344" s="136">
        <f t="shared" si="79"/>
        <v>172.9</v>
      </c>
      <c r="N344" s="188">
        <f t="shared" si="83"/>
        <v>5</v>
      </c>
      <c r="O344" s="142">
        <f t="shared" si="80"/>
        <v>560</v>
      </c>
      <c r="P344" s="49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155"/>
      <c r="BS344" s="5"/>
      <c r="BT344" s="5"/>
      <c r="BU344" s="5"/>
      <c r="BV344" s="5"/>
      <c r="BW344" s="5"/>
      <c r="BX344" s="155"/>
      <c r="BY344" s="5"/>
      <c r="BZ344" s="5"/>
      <c r="CA344" s="155"/>
      <c r="CB344" s="5"/>
      <c r="CC344" s="5"/>
      <c r="CD344" s="15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155"/>
      <c r="CQ344" s="5"/>
      <c r="CR344" s="5"/>
      <c r="CS344" s="5"/>
      <c r="CT344" s="5"/>
      <c r="CU344" s="5"/>
      <c r="CV344" s="15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155"/>
      <c r="DI344" s="5"/>
      <c r="DJ344" s="5"/>
      <c r="DK344" s="155"/>
      <c r="DL344" s="5"/>
      <c r="DM344" s="5"/>
      <c r="DN344" s="15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155"/>
      <c r="DZ344" s="5"/>
      <c r="EA344" s="5"/>
      <c r="EB344" s="5"/>
      <c r="EC344" s="155"/>
      <c r="ED344" s="5"/>
      <c r="EE344" s="5"/>
      <c r="EF344" s="160"/>
      <c r="EG344" s="5">
        <v>20</v>
      </c>
      <c r="EH344" s="5"/>
      <c r="EI344" s="5"/>
      <c r="EJ344" s="5"/>
      <c r="EK344" s="5"/>
      <c r="EL344" s="150"/>
      <c r="EM344" s="5"/>
      <c r="EN344" s="5"/>
      <c r="EO344" s="5"/>
      <c r="EP344" s="5"/>
      <c r="EQ344" s="5"/>
      <c r="ER344" s="155"/>
      <c r="ES344" s="5"/>
      <c r="ET344" s="5"/>
      <c r="EU344" s="5"/>
      <c r="EV344" s="5">
        <v>5</v>
      </c>
      <c r="EW344" s="5"/>
      <c r="EX344" s="5"/>
      <c r="EY344" s="5"/>
      <c r="EZ344" s="5"/>
      <c r="FA344" s="155"/>
      <c r="FB344" s="5">
        <v>8</v>
      </c>
      <c r="FC344" s="5"/>
      <c r="FD344" s="155"/>
      <c r="FE344" s="5">
        <v>24</v>
      </c>
      <c r="FF344" s="5"/>
      <c r="FG344" s="155"/>
      <c r="FH344" s="5"/>
      <c r="FI344" s="5"/>
      <c r="FJ344" s="155"/>
      <c r="FK344" s="5">
        <v>8</v>
      </c>
      <c r="FL344" s="5"/>
      <c r="FM344" s="155"/>
      <c r="FN344" s="5">
        <v>8</v>
      </c>
      <c r="FO344" s="5"/>
      <c r="FP344" s="155"/>
      <c r="FQ344" s="5"/>
      <c r="FR344" s="5"/>
      <c r="FS344" s="5"/>
      <c r="FT344" s="5">
        <v>60</v>
      </c>
      <c r="FU344" s="5"/>
      <c r="FV344" s="5"/>
      <c r="FW344" s="5"/>
      <c r="FX344" s="5"/>
      <c r="FY344" s="5"/>
      <c r="FZ344" s="5"/>
      <c r="GA344" s="249"/>
    </row>
    <row r="345" spans="1:183" ht="21" customHeight="1">
      <c r="A345" s="46">
        <v>321</v>
      </c>
      <c r="B345" s="210" t="s">
        <v>1001</v>
      </c>
      <c r="C345" s="95" t="s">
        <v>1002</v>
      </c>
      <c r="D345" s="50" t="s">
        <v>85</v>
      </c>
      <c r="E345" s="27">
        <v>112</v>
      </c>
      <c r="F345" s="28">
        <v>61</v>
      </c>
      <c r="G345" s="28"/>
      <c r="H345" s="269">
        <f t="shared" si="75"/>
        <v>61</v>
      </c>
      <c r="I345" s="93">
        <f t="shared" si="76"/>
        <v>0</v>
      </c>
      <c r="J345" s="49">
        <f t="shared" si="77"/>
        <v>0</v>
      </c>
      <c r="K345" s="263">
        <f t="shared" si="81"/>
        <v>0</v>
      </c>
      <c r="L345" s="147">
        <f t="shared" si="78"/>
        <v>58.5</v>
      </c>
      <c r="M345" s="136">
        <f t="shared" si="79"/>
        <v>76.05</v>
      </c>
      <c r="N345" s="188"/>
      <c r="O345" s="142">
        <f t="shared" si="80"/>
        <v>0</v>
      </c>
      <c r="P345" s="49"/>
      <c r="Q345" s="5">
        <v>4</v>
      </c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155"/>
      <c r="BS345" s="5"/>
      <c r="BT345" s="5"/>
      <c r="BU345" s="5"/>
      <c r="BV345" s="5"/>
      <c r="BW345" s="5"/>
      <c r="BX345" s="155"/>
      <c r="BY345" s="5"/>
      <c r="BZ345" s="5"/>
      <c r="CA345" s="155"/>
      <c r="CB345" s="5"/>
      <c r="CC345" s="5"/>
      <c r="CD345" s="15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155"/>
      <c r="CQ345" s="5"/>
      <c r="CR345" s="5"/>
      <c r="CS345" s="5"/>
      <c r="CT345" s="5"/>
      <c r="CU345" s="5"/>
      <c r="CV345" s="15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155"/>
      <c r="DI345" s="5"/>
      <c r="DJ345" s="5"/>
      <c r="DK345" s="155"/>
      <c r="DL345" s="5"/>
      <c r="DM345" s="5"/>
      <c r="DN345" s="15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155"/>
      <c r="DZ345" s="5"/>
      <c r="EA345" s="5"/>
      <c r="EB345" s="5"/>
      <c r="EC345" s="155"/>
      <c r="ED345" s="5"/>
      <c r="EE345" s="5"/>
      <c r="EF345" s="160"/>
      <c r="EG345" s="5"/>
      <c r="EH345" s="5"/>
      <c r="EI345" s="5"/>
      <c r="EJ345" s="5"/>
      <c r="EK345" s="5"/>
      <c r="EL345" s="150"/>
      <c r="EM345" s="5"/>
      <c r="EN345" s="5"/>
      <c r="EO345" s="5"/>
      <c r="EP345" s="5"/>
      <c r="EQ345" s="5"/>
      <c r="ER345" s="155"/>
      <c r="ES345" s="5"/>
      <c r="ET345" s="5"/>
      <c r="EU345" s="5"/>
      <c r="EV345" s="5"/>
      <c r="EW345" s="5"/>
      <c r="EX345" s="5"/>
      <c r="EY345" s="5"/>
      <c r="EZ345" s="5"/>
      <c r="FA345" s="155"/>
      <c r="FB345" s="5">
        <v>1</v>
      </c>
      <c r="FC345" s="5"/>
      <c r="FD345" s="155"/>
      <c r="FE345" s="5">
        <v>2</v>
      </c>
      <c r="FF345" s="5"/>
      <c r="FG345" s="155"/>
      <c r="FH345" s="5"/>
      <c r="FI345" s="5"/>
      <c r="FJ345" s="155"/>
      <c r="FK345" s="5">
        <v>0.5</v>
      </c>
      <c r="FL345" s="5"/>
      <c r="FM345" s="155"/>
      <c r="FN345" s="5">
        <v>1</v>
      </c>
      <c r="FO345" s="5"/>
      <c r="FP345" s="155"/>
      <c r="FQ345" s="5"/>
      <c r="FR345" s="5"/>
      <c r="FS345" s="5"/>
      <c r="FT345" s="5">
        <v>50</v>
      </c>
      <c r="FU345" s="5"/>
      <c r="FV345" s="5"/>
      <c r="FW345" s="5"/>
      <c r="FX345" s="5"/>
      <c r="FY345" s="5"/>
      <c r="FZ345" s="5"/>
      <c r="GA345" s="249"/>
    </row>
    <row r="346" spans="1:183" ht="21" customHeight="1">
      <c r="A346" s="46">
        <v>322</v>
      </c>
      <c r="B346" s="210" t="s">
        <v>1003</v>
      </c>
      <c r="C346" s="95" t="s">
        <v>1004</v>
      </c>
      <c r="D346" s="50" t="s">
        <v>85</v>
      </c>
      <c r="E346" s="27">
        <v>112</v>
      </c>
      <c r="F346" s="28">
        <v>8</v>
      </c>
      <c r="G346" s="28"/>
      <c r="H346" s="269">
        <f t="shared" si="75"/>
        <v>8</v>
      </c>
      <c r="I346" s="93">
        <f t="shared" si="76"/>
        <v>0</v>
      </c>
      <c r="J346" s="49">
        <f t="shared" si="77"/>
        <v>0</v>
      </c>
      <c r="K346" s="263">
        <f t="shared" si="81"/>
        <v>0</v>
      </c>
      <c r="L346" s="147">
        <f t="shared" si="78"/>
        <v>14</v>
      </c>
      <c r="M346" s="136">
        <f t="shared" si="79"/>
        <v>18.2</v>
      </c>
      <c r="N346" s="188">
        <f t="shared" si="83"/>
        <v>6</v>
      </c>
      <c r="O346" s="142">
        <f t="shared" si="80"/>
        <v>672</v>
      </c>
      <c r="P346" s="49"/>
      <c r="Q346" s="5">
        <v>4</v>
      </c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>
        <v>2</v>
      </c>
      <c r="BQ346" s="5"/>
      <c r="BR346" s="155"/>
      <c r="BS346" s="5"/>
      <c r="BT346" s="5"/>
      <c r="BU346" s="5"/>
      <c r="BV346" s="5"/>
      <c r="BW346" s="5"/>
      <c r="BX346" s="155"/>
      <c r="BY346" s="5"/>
      <c r="BZ346" s="5"/>
      <c r="CA346" s="155"/>
      <c r="CB346" s="5"/>
      <c r="CC346" s="5"/>
      <c r="CD346" s="15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155"/>
      <c r="CQ346" s="5"/>
      <c r="CR346" s="5"/>
      <c r="CS346" s="5"/>
      <c r="CT346" s="5"/>
      <c r="CU346" s="5"/>
      <c r="CV346" s="15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155"/>
      <c r="DI346" s="5"/>
      <c r="DJ346" s="5"/>
      <c r="DK346" s="155"/>
      <c r="DL346" s="5"/>
      <c r="DM346" s="5"/>
      <c r="DN346" s="15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155"/>
      <c r="DZ346" s="5"/>
      <c r="EA346" s="5"/>
      <c r="EB346" s="5"/>
      <c r="EC346" s="155"/>
      <c r="ED346" s="5"/>
      <c r="EE346" s="5"/>
      <c r="EF346" s="160"/>
      <c r="EG346" s="5"/>
      <c r="EH346" s="5"/>
      <c r="EI346" s="5"/>
      <c r="EJ346" s="5"/>
      <c r="EK346" s="5"/>
      <c r="EL346" s="150"/>
      <c r="EM346" s="5"/>
      <c r="EN346" s="5"/>
      <c r="EO346" s="5"/>
      <c r="EP346" s="5"/>
      <c r="EQ346" s="5"/>
      <c r="ER346" s="155"/>
      <c r="ES346" s="5"/>
      <c r="ET346" s="5"/>
      <c r="EU346" s="5"/>
      <c r="EV346" s="5"/>
      <c r="EW346" s="5"/>
      <c r="EX346" s="5"/>
      <c r="EY346" s="5"/>
      <c r="EZ346" s="5"/>
      <c r="FA346" s="155"/>
      <c r="FB346" s="5"/>
      <c r="FC346" s="5"/>
      <c r="FD346" s="155"/>
      <c r="FE346" s="5">
        <v>2</v>
      </c>
      <c r="FF346" s="5"/>
      <c r="FG346" s="155"/>
      <c r="FH346" s="5"/>
      <c r="FI346" s="5"/>
      <c r="FJ346" s="155"/>
      <c r="FK346" s="5"/>
      <c r="FL346" s="5"/>
      <c r="FM346" s="155"/>
      <c r="FN346" s="5"/>
      <c r="FO346" s="5"/>
      <c r="FP346" s="155"/>
      <c r="FQ346" s="5"/>
      <c r="FR346" s="5"/>
      <c r="FS346" s="5"/>
      <c r="FT346" s="5">
        <v>6</v>
      </c>
      <c r="FU346" s="5"/>
      <c r="FV346" s="5"/>
      <c r="FW346" s="5"/>
      <c r="FX346" s="5"/>
      <c r="FY346" s="5"/>
      <c r="FZ346" s="5"/>
      <c r="GA346" s="249"/>
    </row>
    <row r="347" spans="1:183" ht="21" customHeight="1">
      <c r="A347" s="46">
        <v>323</v>
      </c>
      <c r="B347" s="94" t="s">
        <v>1768</v>
      </c>
      <c r="C347" s="95" t="s">
        <v>1593</v>
      </c>
      <c r="D347" s="50" t="s">
        <v>85</v>
      </c>
      <c r="E347" s="27">
        <v>112</v>
      </c>
      <c r="F347" s="28"/>
      <c r="G347" s="28"/>
      <c r="H347" s="269">
        <f t="shared" si="75"/>
        <v>0</v>
      </c>
      <c r="I347" s="93">
        <f t="shared" si="76"/>
        <v>0</v>
      </c>
      <c r="J347" s="49">
        <f t="shared" si="77"/>
        <v>0</v>
      </c>
      <c r="K347" s="263">
        <f t="shared" si="81"/>
        <v>0</v>
      </c>
      <c r="L347" s="147">
        <f t="shared" si="78"/>
        <v>0</v>
      </c>
      <c r="M347" s="136">
        <f t="shared" si="79"/>
        <v>0</v>
      </c>
      <c r="N347" s="188">
        <f t="shared" si="83"/>
        <v>0</v>
      </c>
      <c r="O347" s="142">
        <f t="shared" si="80"/>
        <v>0</v>
      </c>
      <c r="P347" s="49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155"/>
      <c r="BS347" s="5"/>
      <c r="BT347" s="5"/>
      <c r="BU347" s="5"/>
      <c r="BV347" s="5"/>
      <c r="BW347" s="5"/>
      <c r="BX347" s="155"/>
      <c r="BY347" s="5"/>
      <c r="BZ347" s="5"/>
      <c r="CA347" s="155"/>
      <c r="CB347" s="5"/>
      <c r="CC347" s="5"/>
      <c r="CD347" s="15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155"/>
      <c r="CQ347" s="5"/>
      <c r="CR347" s="5"/>
      <c r="CS347" s="5"/>
      <c r="CT347" s="5"/>
      <c r="CU347" s="5"/>
      <c r="CV347" s="15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155"/>
      <c r="DI347" s="5"/>
      <c r="DJ347" s="5"/>
      <c r="DK347" s="155"/>
      <c r="DL347" s="5"/>
      <c r="DM347" s="5"/>
      <c r="DN347" s="15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155"/>
      <c r="DZ347" s="5"/>
      <c r="EA347" s="5"/>
      <c r="EB347" s="5"/>
      <c r="EC347" s="155"/>
      <c r="ED347" s="5"/>
      <c r="EE347" s="5"/>
      <c r="EF347" s="160"/>
      <c r="EG347" s="5"/>
      <c r="EH347" s="5"/>
      <c r="EI347" s="5"/>
      <c r="EJ347" s="5"/>
      <c r="EK347" s="5"/>
      <c r="EL347" s="150"/>
      <c r="EM347" s="5"/>
      <c r="EN347" s="5"/>
      <c r="EO347" s="5"/>
      <c r="EP347" s="5"/>
      <c r="EQ347" s="5"/>
      <c r="ER347" s="155"/>
      <c r="ES347" s="5"/>
      <c r="ET347" s="5"/>
      <c r="EU347" s="5"/>
      <c r="EV347" s="5"/>
      <c r="EW347" s="5"/>
      <c r="EX347" s="5"/>
      <c r="EY347" s="5"/>
      <c r="EZ347" s="5"/>
      <c r="FA347" s="155"/>
      <c r="FB347" s="5"/>
      <c r="FC347" s="5"/>
      <c r="FD347" s="155"/>
      <c r="FE347" s="5"/>
      <c r="FF347" s="5"/>
      <c r="FG347" s="155"/>
      <c r="FH347" s="5"/>
      <c r="FI347" s="5"/>
      <c r="FJ347" s="155"/>
      <c r="FK347" s="5"/>
      <c r="FL347" s="5"/>
      <c r="FM347" s="155"/>
      <c r="FN347" s="5"/>
      <c r="FO347" s="5"/>
      <c r="FP347" s="15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249"/>
    </row>
    <row r="348" spans="1:183" ht="21">
      <c r="A348" s="46">
        <v>324</v>
      </c>
      <c r="B348" s="210" t="s">
        <v>1005</v>
      </c>
      <c r="C348" s="95" t="s">
        <v>1006</v>
      </c>
      <c r="D348" s="50" t="s">
        <v>85</v>
      </c>
      <c r="E348" s="27">
        <v>112</v>
      </c>
      <c r="F348" s="28">
        <v>53</v>
      </c>
      <c r="G348" s="28"/>
      <c r="H348" s="269">
        <f t="shared" si="75"/>
        <v>53</v>
      </c>
      <c r="I348" s="93">
        <f t="shared" si="76"/>
        <v>0</v>
      </c>
      <c r="J348" s="49">
        <f t="shared" si="77"/>
        <v>0</v>
      </c>
      <c r="K348" s="263">
        <f t="shared" si="81"/>
        <v>0</v>
      </c>
      <c r="L348" s="147">
        <f t="shared" si="78"/>
        <v>66</v>
      </c>
      <c r="M348" s="136">
        <f t="shared" si="79"/>
        <v>85.8</v>
      </c>
      <c r="N348" s="188">
        <f t="shared" si="83"/>
        <v>13</v>
      </c>
      <c r="O348" s="142">
        <f t="shared" si="80"/>
        <v>1456</v>
      </c>
      <c r="P348" s="49"/>
      <c r="Q348" s="5">
        <v>3</v>
      </c>
      <c r="R348" s="5"/>
      <c r="S348" s="5"/>
      <c r="T348" s="5"/>
      <c r="U348" s="5"/>
      <c r="V348" s="5"/>
      <c r="W348" s="5"/>
      <c r="X348" s="5"/>
      <c r="Y348" s="5"/>
      <c r="Z348" s="5">
        <v>6</v>
      </c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>
        <v>10</v>
      </c>
      <c r="BQ348" s="5"/>
      <c r="BR348" s="155"/>
      <c r="BS348" s="5"/>
      <c r="BT348" s="5"/>
      <c r="BU348" s="5"/>
      <c r="BV348" s="5"/>
      <c r="BW348" s="5"/>
      <c r="BX348" s="155"/>
      <c r="BY348" s="5"/>
      <c r="BZ348" s="5"/>
      <c r="CA348" s="155"/>
      <c r="CB348" s="5"/>
      <c r="CC348" s="5"/>
      <c r="CD348" s="15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155"/>
      <c r="CQ348" s="5"/>
      <c r="CR348" s="5"/>
      <c r="CS348" s="5"/>
      <c r="CT348" s="5"/>
      <c r="CU348" s="5"/>
      <c r="CV348" s="15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155"/>
      <c r="DI348" s="5">
        <v>5</v>
      </c>
      <c r="DJ348" s="5"/>
      <c r="DK348" s="155"/>
      <c r="DL348" s="5"/>
      <c r="DM348" s="5"/>
      <c r="DN348" s="15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155"/>
      <c r="DZ348" s="5"/>
      <c r="EA348" s="5"/>
      <c r="EB348" s="5"/>
      <c r="EC348" s="155"/>
      <c r="ED348" s="5"/>
      <c r="EE348" s="5"/>
      <c r="EF348" s="160"/>
      <c r="EG348" s="5">
        <v>20</v>
      </c>
      <c r="EH348" s="5"/>
      <c r="EI348" s="5"/>
      <c r="EJ348" s="5"/>
      <c r="EK348" s="5"/>
      <c r="EL348" s="150"/>
      <c r="EM348" s="5"/>
      <c r="EN348" s="5"/>
      <c r="EO348" s="5"/>
      <c r="EP348" s="5"/>
      <c r="EQ348" s="5"/>
      <c r="ER348" s="155"/>
      <c r="ES348" s="5"/>
      <c r="ET348" s="5"/>
      <c r="EU348" s="5"/>
      <c r="EV348" s="5"/>
      <c r="EW348" s="5"/>
      <c r="EX348" s="5"/>
      <c r="EY348" s="5"/>
      <c r="EZ348" s="5"/>
      <c r="FA348" s="155"/>
      <c r="FB348" s="5"/>
      <c r="FC348" s="5"/>
      <c r="FD348" s="155"/>
      <c r="FE348" s="5"/>
      <c r="FF348" s="5"/>
      <c r="FG348" s="155"/>
      <c r="FH348" s="5">
        <v>1</v>
      </c>
      <c r="FI348" s="5"/>
      <c r="FJ348" s="155"/>
      <c r="FK348" s="5"/>
      <c r="FL348" s="5"/>
      <c r="FM348" s="155"/>
      <c r="FN348" s="5"/>
      <c r="FO348" s="5"/>
      <c r="FP348" s="155"/>
      <c r="FQ348" s="5">
        <v>1</v>
      </c>
      <c r="FR348" s="5"/>
      <c r="FS348" s="5"/>
      <c r="FT348" s="5">
        <v>20</v>
      </c>
      <c r="FU348" s="5"/>
      <c r="FV348" s="5"/>
      <c r="FW348" s="5"/>
      <c r="FX348" s="5"/>
      <c r="FY348" s="5"/>
      <c r="FZ348" s="5"/>
      <c r="GA348" s="249"/>
    </row>
    <row r="349" spans="1:183" ht="21" customHeight="1">
      <c r="A349" s="46">
        <v>325</v>
      </c>
      <c r="B349" s="236" t="s">
        <v>1007</v>
      </c>
      <c r="C349" s="52" t="s">
        <v>1008</v>
      </c>
      <c r="D349" s="50" t="s">
        <v>85</v>
      </c>
      <c r="E349" s="195">
        <v>82</v>
      </c>
      <c r="F349" s="28">
        <v>5</v>
      </c>
      <c r="G349" s="28"/>
      <c r="H349" s="269">
        <f t="shared" si="75"/>
        <v>5</v>
      </c>
      <c r="I349" s="93">
        <f t="shared" si="76"/>
        <v>0</v>
      </c>
      <c r="J349" s="49">
        <f t="shared" si="77"/>
        <v>0</v>
      </c>
      <c r="K349" s="263">
        <f t="shared" si="81"/>
        <v>0</v>
      </c>
      <c r="L349" s="147">
        <f t="shared" si="78"/>
        <v>5</v>
      </c>
      <c r="M349" s="136">
        <f t="shared" si="79"/>
        <v>6.5</v>
      </c>
      <c r="N349" s="188"/>
      <c r="O349" s="142">
        <f t="shared" si="80"/>
        <v>0</v>
      </c>
      <c r="P349" s="49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155"/>
      <c r="BS349" s="5"/>
      <c r="BT349" s="5"/>
      <c r="BU349" s="5"/>
      <c r="BV349" s="5"/>
      <c r="BW349" s="5"/>
      <c r="BX349" s="155"/>
      <c r="BY349" s="5"/>
      <c r="BZ349" s="5"/>
      <c r="CA349" s="155"/>
      <c r="CB349" s="5"/>
      <c r="CC349" s="5"/>
      <c r="CD349" s="15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155"/>
      <c r="CQ349" s="5"/>
      <c r="CR349" s="5"/>
      <c r="CS349" s="5"/>
      <c r="CT349" s="5"/>
      <c r="CU349" s="5"/>
      <c r="CV349" s="15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155"/>
      <c r="DI349" s="5">
        <v>5</v>
      </c>
      <c r="DJ349" s="5"/>
      <c r="DK349" s="155"/>
      <c r="DL349" s="5"/>
      <c r="DM349" s="5"/>
      <c r="DN349" s="15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155"/>
      <c r="DZ349" s="5"/>
      <c r="EA349" s="5"/>
      <c r="EB349" s="5"/>
      <c r="EC349" s="155"/>
      <c r="ED349" s="5"/>
      <c r="EE349" s="5"/>
      <c r="EF349" s="160"/>
      <c r="EG349" s="5"/>
      <c r="EH349" s="5"/>
      <c r="EI349" s="5"/>
      <c r="EJ349" s="5"/>
      <c r="EK349" s="5"/>
      <c r="EL349" s="150"/>
      <c r="EM349" s="5"/>
      <c r="EN349" s="5"/>
      <c r="EO349" s="5"/>
      <c r="EP349" s="5"/>
      <c r="EQ349" s="5"/>
      <c r="ER349" s="155"/>
      <c r="ES349" s="5"/>
      <c r="ET349" s="5"/>
      <c r="EU349" s="5"/>
      <c r="EV349" s="5"/>
      <c r="EW349" s="5"/>
      <c r="EX349" s="5"/>
      <c r="EY349" s="5"/>
      <c r="EZ349" s="5"/>
      <c r="FA349" s="155"/>
      <c r="FB349" s="5"/>
      <c r="FC349" s="5"/>
      <c r="FD349" s="155"/>
      <c r="FE349" s="5"/>
      <c r="FF349" s="5"/>
      <c r="FG349" s="155"/>
      <c r="FH349" s="5"/>
      <c r="FI349" s="5"/>
      <c r="FJ349" s="155"/>
      <c r="FK349" s="5"/>
      <c r="FL349" s="5"/>
      <c r="FM349" s="155"/>
      <c r="FN349" s="5"/>
      <c r="FO349" s="5"/>
      <c r="FP349" s="15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249"/>
    </row>
    <row r="350" spans="1:183" ht="21" customHeight="1">
      <c r="A350" s="46">
        <v>326</v>
      </c>
      <c r="B350" s="210" t="s">
        <v>1009</v>
      </c>
      <c r="C350" s="95" t="s">
        <v>1010</v>
      </c>
      <c r="D350" s="50" t="s">
        <v>85</v>
      </c>
      <c r="E350" s="195">
        <v>112</v>
      </c>
      <c r="F350" s="28">
        <v>52</v>
      </c>
      <c r="G350" s="28"/>
      <c r="H350" s="269">
        <f t="shared" si="75"/>
        <v>52</v>
      </c>
      <c r="I350" s="93">
        <f t="shared" si="76"/>
        <v>0</v>
      </c>
      <c r="J350" s="49">
        <f t="shared" si="77"/>
        <v>0</v>
      </c>
      <c r="K350" s="263">
        <f t="shared" si="81"/>
        <v>0</v>
      </c>
      <c r="L350" s="147">
        <f t="shared" si="78"/>
        <v>103</v>
      </c>
      <c r="M350" s="136">
        <f t="shared" si="79"/>
        <v>133.9</v>
      </c>
      <c r="N350" s="188">
        <f>L350-K350-H350</f>
        <v>51</v>
      </c>
      <c r="O350" s="142">
        <f t="shared" si="80"/>
        <v>5712</v>
      </c>
      <c r="P350" s="49"/>
      <c r="Q350" s="5">
        <v>4</v>
      </c>
      <c r="R350" s="5"/>
      <c r="S350" s="5"/>
      <c r="T350" s="5"/>
      <c r="U350" s="5"/>
      <c r="V350" s="5"/>
      <c r="W350" s="5"/>
      <c r="X350" s="5"/>
      <c r="Y350" s="5"/>
      <c r="Z350" s="5">
        <v>1</v>
      </c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155"/>
      <c r="BS350" s="5"/>
      <c r="BT350" s="5"/>
      <c r="BU350" s="5"/>
      <c r="BV350" s="5"/>
      <c r="BW350" s="5"/>
      <c r="BX350" s="155"/>
      <c r="BY350" s="5"/>
      <c r="BZ350" s="5"/>
      <c r="CA350" s="155"/>
      <c r="CB350" s="5"/>
      <c r="CC350" s="5"/>
      <c r="CD350" s="15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155"/>
      <c r="CQ350" s="5"/>
      <c r="CR350" s="5"/>
      <c r="CS350" s="5"/>
      <c r="CT350" s="5"/>
      <c r="CU350" s="5"/>
      <c r="CV350" s="15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155"/>
      <c r="DI350" s="5"/>
      <c r="DJ350" s="5"/>
      <c r="DK350" s="155"/>
      <c r="DL350" s="5"/>
      <c r="DM350" s="5"/>
      <c r="DN350" s="15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155"/>
      <c r="DZ350" s="5"/>
      <c r="EA350" s="5"/>
      <c r="EB350" s="5"/>
      <c r="EC350" s="155"/>
      <c r="ED350" s="5"/>
      <c r="EE350" s="5"/>
      <c r="EF350" s="160"/>
      <c r="EG350" s="5"/>
      <c r="EH350" s="5"/>
      <c r="EI350" s="5"/>
      <c r="EJ350" s="5"/>
      <c r="EK350" s="5"/>
      <c r="EL350" s="150"/>
      <c r="EM350" s="5"/>
      <c r="EN350" s="5"/>
      <c r="EO350" s="5"/>
      <c r="EP350" s="5"/>
      <c r="EQ350" s="5"/>
      <c r="ER350" s="155"/>
      <c r="ES350" s="5"/>
      <c r="ET350" s="5"/>
      <c r="EU350" s="5"/>
      <c r="EV350" s="5"/>
      <c r="EW350" s="5"/>
      <c r="EX350" s="5"/>
      <c r="EY350" s="5"/>
      <c r="EZ350" s="5"/>
      <c r="FA350" s="155"/>
      <c r="FB350" s="5">
        <v>8</v>
      </c>
      <c r="FC350" s="5"/>
      <c r="FD350" s="155"/>
      <c r="FE350" s="5">
        <v>24</v>
      </c>
      <c r="FF350" s="5"/>
      <c r="FG350" s="155"/>
      <c r="FH350" s="5"/>
      <c r="FI350" s="5"/>
      <c r="FJ350" s="155"/>
      <c r="FK350" s="5">
        <v>8</v>
      </c>
      <c r="FL350" s="5"/>
      <c r="FM350" s="155"/>
      <c r="FN350" s="5">
        <v>8</v>
      </c>
      <c r="FO350" s="5"/>
      <c r="FP350" s="155"/>
      <c r="FQ350" s="5"/>
      <c r="FR350" s="5"/>
      <c r="FS350" s="5"/>
      <c r="FT350" s="5">
        <v>50</v>
      </c>
      <c r="FU350" s="5"/>
      <c r="FV350" s="5"/>
      <c r="FW350" s="5"/>
      <c r="FX350" s="5"/>
      <c r="FY350" s="5"/>
      <c r="FZ350" s="5"/>
      <c r="GA350" s="249"/>
    </row>
    <row r="351" spans="1:183" ht="21" customHeight="1">
      <c r="A351" s="46">
        <v>327</v>
      </c>
      <c r="B351" s="210" t="s">
        <v>1011</v>
      </c>
      <c r="C351" s="95" t="s">
        <v>1012</v>
      </c>
      <c r="D351" s="50" t="s">
        <v>85</v>
      </c>
      <c r="E351" s="195">
        <v>112</v>
      </c>
      <c r="F351" s="28">
        <v>52</v>
      </c>
      <c r="G351" s="28"/>
      <c r="H351" s="269">
        <f t="shared" si="75"/>
        <v>52</v>
      </c>
      <c r="I351" s="93">
        <f t="shared" si="76"/>
        <v>0</v>
      </c>
      <c r="J351" s="49">
        <f t="shared" si="77"/>
        <v>0</v>
      </c>
      <c r="K351" s="263">
        <f t="shared" si="81"/>
        <v>0</v>
      </c>
      <c r="L351" s="147">
        <f t="shared" si="78"/>
        <v>55.5</v>
      </c>
      <c r="M351" s="136">
        <f t="shared" si="79"/>
        <v>72.15</v>
      </c>
      <c r="N351" s="188">
        <f>L351-K351-H351</f>
        <v>3.5</v>
      </c>
      <c r="O351" s="142">
        <f t="shared" si="80"/>
        <v>392</v>
      </c>
      <c r="P351" s="49"/>
      <c r="Q351" s="5"/>
      <c r="R351" s="5"/>
      <c r="S351" s="5"/>
      <c r="T351" s="5"/>
      <c r="U351" s="5"/>
      <c r="V351" s="5"/>
      <c r="W351" s="5"/>
      <c r="X351" s="5"/>
      <c r="Y351" s="5"/>
      <c r="Z351" s="5">
        <v>1</v>
      </c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155"/>
      <c r="BS351" s="5"/>
      <c r="BT351" s="5"/>
      <c r="BU351" s="5"/>
      <c r="BV351" s="5"/>
      <c r="BW351" s="5"/>
      <c r="BX351" s="155"/>
      <c r="BY351" s="5"/>
      <c r="BZ351" s="5"/>
      <c r="CA351" s="155"/>
      <c r="CB351" s="5"/>
      <c r="CC351" s="5"/>
      <c r="CD351" s="15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155"/>
      <c r="CQ351" s="5"/>
      <c r="CR351" s="5"/>
      <c r="CS351" s="5"/>
      <c r="CT351" s="5"/>
      <c r="CU351" s="5"/>
      <c r="CV351" s="15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155"/>
      <c r="DI351" s="5"/>
      <c r="DJ351" s="5"/>
      <c r="DK351" s="155"/>
      <c r="DL351" s="5"/>
      <c r="DM351" s="5"/>
      <c r="DN351" s="15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155"/>
      <c r="DZ351" s="5"/>
      <c r="EA351" s="5"/>
      <c r="EB351" s="5"/>
      <c r="EC351" s="155"/>
      <c r="ED351" s="5"/>
      <c r="EE351" s="5"/>
      <c r="EF351" s="160"/>
      <c r="EG351" s="5"/>
      <c r="EH351" s="5"/>
      <c r="EI351" s="5"/>
      <c r="EJ351" s="5"/>
      <c r="EK351" s="5"/>
      <c r="EL351" s="150"/>
      <c r="EM351" s="5"/>
      <c r="EN351" s="5"/>
      <c r="EO351" s="5"/>
      <c r="EP351" s="5"/>
      <c r="EQ351" s="5"/>
      <c r="ER351" s="155"/>
      <c r="ES351" s="5"/>
      <c r="ET351" s="5"/>
      <c r="EU351" s="5"/>
      <c r="EV351" s="5"/>
      <c r="EW351" s="5"/>
      <c r="EX351" s="5"/>
      <c r="EY351" s="5"/>
      <c r="EZ351" s="5"/>
      <c r="FA351" s="155"/>
      <c r="FB351" s="5">
        <v>1</v>
      </c>
      <c r="FC351" s="5"/>
      <c r="FD351" s="155"/>
      <c r="FE351" s="5">
        <v>2</v>
      </c>
      <c r="FF351" s="5"/>
      <c r="FG351" s="155"/>
      <c r="FH351" s="5"/>
      <c r="FI351" s="5"/>
      <c r="FJ351" s="155"/>
      <c r="FK351" s="5">
        <v>0.5</v>
      </c>
      <c r="FL351" s="5"/>
      <c r="FM351" s="155"/>
      <c r="FN351" s="5">
        <v>1</v>
      </c>
      <c r="FO351" s="5"/>
      <c r="FP351" s="155"/>
      <c r="FQ351" s="5"/>
      <c r="FR351" s="5"/>
      <c r="FS351" s="5"/>
      <c r="FT351" s="5">
        <v>50</v>
      </c>
      <c r="FU351" s="5"/>
      <c r="FV351" s="5"/>
      <c r="FW351" s="5"/>
      <c r="FX351" s="5"/>
      <c r="FY351" s="5"/>
      <c r="FZ351" s="5"/>
      <c r="GA351" s="249"/>
    </row>
    <row r="352" spans="1:183" ht="21" customHeight="1">
      <c r="A352" s="46">
        <v>328</v>
      </c>
      <c r="B352" s="210" t="s">
        <v>1013</v>
      </c>
      <c r="C352" s="95" t="s">
        <v>1014</v>
      </c>
      <c r="D352" s="50" t="s">
        <v>75</v>
      </c>
      <c r="E352" s="27">
        <v>349783</v>
      </c>
      <c r="F352" s="28"/>
      <c r="G352" s="28"/>
      <c r="H352" s="269">
        <f t="shared" si="75"/>
        <v>0</v>
      </c>
      <c r="I352" s="93">
        <f t="shared" si="76"/>
        <v>0</v>
      </c>
      <c r="J352" s="49">
        <f t="shared" si="77"/>
        <v>0</v>
      </c>
      <c r="K352" s="263">
        <f t="shared" si="81"/>
        <v>0</v>
      </c>
      <c r="L352" s="147">
        <f t="shared" si="78"/>
        <v>0</v>
      </c>
      <c r="M352" s="136">
        <f t="shared" si="79"/>
        <v>0</v>
      </c>
      <c r="N352" s="188">
        <f>L352-K352-H352</f>
        <v>0</v>
      </c>
      <c r="O352" s="142">
        <f t="shared" si="80"/>
        <v>0</v>
      </c>
      <c r="P352" s="49"/>
      <c r="Q352" s="101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155"/>
      <c r="BS352" s="5"/>
      <c r="BT352" s="5"/>
      <c r="BU352" s="5"/>
      <c r="BV352" s="5"/>
      <c r="BW352" s="5"/>
      <c r="BX352" s="155"/>
      <c r="BY352" s="5"/>
      <c r="BZ352" s="5"/>
      <c r="CA352" s="155"/>
      <c r="CB352" s="5"/>
      <c r="CC352" s="5"/>
      <c r="CD352" s="15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155"/>
      <c r="CQ352" s="5"/>
      <c r="CR352" s="5"/>
      <c r="CS352" s="5"/>
      <c r="CT352" s="5"/>
      <c r="CU352" s="5"/>
      <c r="CV352" s="15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155"/>
      <c r="DI352" s="5"/>
      <c r="DJ352" s="5"/>
      <c r="DK352" s="155"/>
      <c r="DL352" s="5"/>
      <c r="DM352" s="5"/>
      <c r="DN352" s="15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155"/>
      <c r="DZ352" s="5"/>
      <c r="EA352" s="5"/>
      <c r="EB352" s="5"/>
      <c r="EC352" s="155"/>
      <c r="ED352" s="5"/>
      <c r="EE352" s="5"/>
      <c r="EF352" s="160"/>
      <c r="EG352" s="5"/>
      <c r="EH352" s="5"/>
      <c r="EI352" s="5"/>
      <c r="EJ352" s="5"/>
      <c r="EK352" s="5"/>
      <c r="EL352" s="150"/>
      <c r="EM352" s="5"/>
      <c r="EN352" s="5"/>
      <c r="EO352" s="5"/>
      <c r="EP352" s="5"/>
      <c r="EQ352" s="5"/>
      <c r="ER352" s="155"/>
      <c r="ES352" s="5"/>
      <c r="ET352" s="5"/>
      <c r="EU352" s="5"/>
      <c r="EV352" s="5"/>
      <c r="EW352" s="5"/>
      <c r="EX352" s="5"/>
      <c r="EY352" s="5"/>
      <c r="EZ352" s="5"/>
      <c r="FA352" s="155"/>
      <c r="FB352" s="5"/>
      <c r="FC352" s="5"/>
      <c r="FD352" s="155"/>
      <c r="FE352" s="5"/>
      <c r="FF352" s="5"/>
      <c r="FG352" s="155"/>
      <c r="FH352" s="5"/>
      <c r="FI352" s="5"/>
      <c r="FJ352" s="155"/>
      <c r="FK352" s="5"/>
      <c r="FL352" s="5"/>
      <c r="FM352" s="155"/>
      <c r="FN352" s="5"/>
      <c r="FO352" s="5"/>
      <c r="FP352" s="15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249"/>
    </row>
    <row r="353" spans="1:183" ht="21" customHeight="1">
      <c r="A353" s="46">
        <v>329</v>
      </c>
      <c r="B353" s="210" t="s">
        <v>1015</v>
      </c>
      <c r="C353" s="95" t="s">
        <v>1016</v>
      </c>
      <c r="D353" s="50" t="s">
        <v>83</v>
      </c>
      <c r="E353" s="195">
        <v>973.7</v>
      </c>
      <c r="F353" s="28">
        <v>19</v>
      </c>
      <c r="G353" s="28"/>
      <c r="H353" s="269">
        <f t="shared" si="75"/>
        <v>19</v>
      </c>
      <c r="I353" s="93">
        <f t="shared" si="76"/>
        <v>0</v>
      </c>
      <c r="J353" s="49">
        <f t="shared" si="77"/>
        <v>3</v>
      </c>
      <c r="K353" s="263">
        <f t="shared" si="81"/>
        <v>3</v>
      </c>
      <c r="L353" s="147">
        <f t="shared" si="78"/>
        <v>24</v>
      </c>
      <c r="M353" s="136">
        <f t="shared" si="79"/>
        <v>31.200000000000003</v>
      </c>
      <c r="N353" s="188">
        <f>L353-K353-H353</f>
        <v>2</v>
      </c>
      <c r="O353" s="142">
        <f t="shared" si="80"/>
        <v>1947.4</v>
      </c>
      <c r="P353" s="49"/>
      <c r="Q353" s="5">
        <v>6</v>
      </c>
      <c r="R353" s="5"/>
      <c r="S353" s="5"/>
      <c r="T353" s="5"/>
      <c r="U353" s="5"/>
      <c r="V353" s="5"/>
      <c r="W353" s="5"/>
      <c r="X353" s="5"/>
      <c r="Y353" s="5"/>
      <c r="Z353" s="5">
        <v>2</v>
      </c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>
        <v>3</v>
      </c>
      <c r="BP353" s="5"/>
      <c r="BQ353" s="5"/>
      <c r="BR353" s="155"/>
      <c r="BS353" s="5"/>
      <c r="BT353" s="5"/>
      <c r="BU353" s="5"/>
      <c r="BV353" s="5">
        <v>1</v>
      </c>
      <c r="BW353" s="5"/>
      <c r="BX353" s="155"/>
      <c r="BY353" s="5"/>
      <c r="BZ353" s="5"/>
      <c r="CA353" s="155"/>
      <c r="CB353" s="5"/>
      <c r="CC353" s="5"/>
      <c r="CD353" s="15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155"/>
      <c r="CQ353" s="5"/>
      <c r="CR353" s="5"/>
      <c r="CS353" s="5"/>
      <c r="CT353" s="5"/>
      <c r="CU353" s="5"/>
      <c r="CV353" s="15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155"/>
      <c r="DI353" s="5"/>
      <c r="DJ353" s="5"/>
      <c r="DK353" s="155"/>
      <c r="DL353" s="5"/>
      <c r="DM353" s="5"/>
      <c r="DN353" s="15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155"/>
      <c r="DZ353" s="5"/>
      <c r="EA353" s="5"/>
      <c r="EB353" s="5"/>
      <c r="EC353" s="155"/>
      <c r="ED353" s="5">
        <v>1</v>
      </c>
      <c r="EE353" s="5"/>
      <c r="EF353" s="160"/>
      <c r="EG353" s="5"/>
      <c r="EH353" s="5"/>
      <c r="EI353" s="5"/>
      <c r="EJ353" s="5"/>
      <c r="EK353" s="5"/>
      <c r="EL353" s="150"/>
      <c r="EM353" s="5"/>
      <c r="EN353" s="5"/>
      <c r="EO353" s="5"/>
      <c r="EP353" s="5"/>
      <c r="EQ353" s="5"/>
      <c r="ER353" s="155"/>
      <c r="ES353" s="5"/>
      <c r="ET353" s="5"/>
      <c r="EU353" s="5"/>
      <c r="EV353" s="5"/>
      <c r="EW353" s="5"/>
      <c r="EX353" s="5"/>
      <c r="EY353" s="5"/>
      <c r="EZ353" s="5"/>
      <c r="FA353" s="155"/>
      <c r="FB353" s="5"/>
      <c r="FC353" s="5"/>
      <c r="FD353" s="155"/>
      <c r="FE353" s="5">
        <v>4</v>
      </c>
      <c r="FF353" s="5"/>
      <c r="FG353" s="155"/>
      <c r="FH353" s="5">
        <v>1</v>
      </c>
      <c r="FI353" s="5"/>
      <c r="FJ353" s="155"/>
      <c r="FK353" s="5">
        <v>4</v>
      </c>
      <c r="FL353" s="5"/>
      <c r="FM353" s="155"/>
      <c r="FN353" s="5">
        <v>4</v>
      </c>
      <c r="FO353" s="5"/>
      <c r="FP353" s="155"/>
      <c r="FQ353" s="5">
        <v>1</v>
      </c>
      <c r="FR353" s="5"/>
      <c r="FS353" s="5"/>
      <c r="FT353" s="5"/>
      <c r="FU353" s="5"/>
      <c r="FV353" s="5"/>
      <c r="FW353" s="5"/>
      <c r="FX353" s="5"/>
      <c r="FY353" s="5"/>
      <c r="FZ353" s="5"/>
      <c r="GA353" s="249"/>
    </row>
    <row r="354" spans="1:183" ht="21" customHeight="1">
      <c r="A354" s="46">
        <v>330</v>
      </c>
      <c r="B354" s="210" t="s">
        <v>1017</v>
      </c>
      <c r="C354" s="95" t="s">
        <v>1018</v>
      </c>
      <c r="D354" s="50" t="s">
        <v>83</v>
      </c>
      <c r="E354" s="195">
        <v>1358</v>
      </c>
      <c r="F354" s="28">
        <v>14</v>
      </c>
      <c r="G354" s="28"/>
      <c r="H354" s="269">
        <f t="shared" si="75"/>
        <v>14</v>
      </c>
      <c r="I354" s="93">
        <f t="shared" si="76"/>
        <v>0</v>
      </c>
      <c r="J354" s="49">
        <f t="shared" si="77"/>
        <v>3</v>
      </c>
      <c r="K354" s="263">
        <f t="shared" si="81"/>
        <v>3</v>
      </c>
      <c r="L354" s="147">
        <f t="shared" si="78"/>
        <v>21</v>
      </c>
      <c r="M354" s="136">
        <f t="shared" si="79"/>
        <v>27.3</v>
      </c>
      <c r="N354" s="188">
        <f>L354-K354-H354</f>
        <v>4</v>
      </c>
      <c r="O354" s="142">
        <f t="shared" si="80"/>
        <v>5432</v>
      </c>
      <c r="P354" s="49"/>
      <c r="Q354" s="5">
        <v>8</v>
      </c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>
        <v>3</v>
      </c>
      <c r="BP354" s="5"/>
      <c r="BQ354" s="5"/>
      <c r="BR354" s="155"/>
      <c r="BS354" s="5"/>
      <c r="BT354" s="5"/>
      <c r="BU354" s="5"/>
      <c r="BV354" s="5">
        <v>1</v>
      </c>
      <c r="BW354" s="5"/>
      <c r="BX354" s="155"/>
      <c r="BY354" s="5"/>
      <c r="BZ354" s="5"/>
      <c r="CA354" s="155"/>
      <c r="CB354" s="5"/>
      <c r="CC354" s="5"/>
      <c r="CD354" s="15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155"/>
      <c r="CQ354" s="5"/>
      <c r="CR354" s="5"/>
      <c r="CS354" s="5"/>
      <c r="CT354" s="5"/>
      <c r="CU354" s="5"/>
      <c r="CV354" s="15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155"/>
      <c r="DI354" s="5"/>
      <c r="DJ354" s="5"/>
      <c r="DK354" s="155"/>
      <c r="DL354" s="5"/>
      <c r="DM354" s="5"/>
      <c r="DN354" s="155"/>
      <c r="DO354" s="5"/>
      <c r="DP354" s="5"/>
      <c r="DQ354" s="5"/>
      <c r="DR354" s="5">
        <v>2</v>
      </c>
      <c r="DS354" s="5"/>
      <c r="DT354" s="5"/>
      <c r="DU354" s="5"/>
      <c r="DV354" s="5"/>
      <c r="DW354" s="5"/>
      <c r="DX354" s="5">
        <v>5</v>
      </c>
      <c r="DY354" s="155"/>
      <c r="DZ354" s="5"/>
      <c r="EA354" s="5"/>
      <c r="EB354" s="5"/>
      <c r="EC354" s="155"/>
      <c r="ED354" s="5">
        <v>2</v>
      </c>
      <c r="EE354" s="5"/>
      <c r="EF354" s="160"/>
      <c r="EG354" s="5"/>
      <c r="EH354" s="5"/>
      <c r="EI354" s="5"/>
      <c r="EJ354" s="5"/>
      <c r="EK354" s="5"/>
      <c r="EL354" s="150"/>
      <c r="EM354" s="5"/>
      <c r="EN354" s="5"/>
      <c r="EO354" s="5"/>
      <c r="EP354" s="5"/>
      <c r="EQ354" s="5"/>
      <c r="ER354" s="155"/>
      <c r="ES354" s="5"/>
      <c r="ET354" s="5"/>
      <c r="EU354" s="5"/>
      <c r="EV354" s="5"/>
      <c r="EW354" s="5"/>
      <c r="EX354" s="5"/>
      <c r="EY354" s="5"/>
      <c r="EZ354" s="5"/>
      <c r="FA354" s="155"/>
      <c r="FB354" s="5"/>
      <c r="FC354" s="5"/>
      <c r="FD354" s="155"/>
      <c r="FE354" s="5"/>
      <c r="FF354" s="5"/>
      <c r="FG354" s="155"/>
      <c r="FH354" s="5">
        <v>1</v>
      </c>
      <c r="FI354" s="5"/>
      <c r="FJ354" s="155"/>
      <c r="FK354" s="5"/>
      <c r="FL354" s="5"/>
      <c r="FM354" s="155"/>
      <c r="FN354" s="5"/>
      <c r="FO354" s="5"/>
      <c r="FP354" s="155"/>
      <c r="FQ354" s="5">
        <v>1</v>
      </c>
      <c r="FR354" s="5"/>
      <c r="FS354" s="5"/>
      <c r="FT354" s="5">
        <v>1</v>
      </c>
      <c r="FU354" s="5"/>
      <c r="FV354" s="5"/>
      <c r="FW354" s="5"/>
      <c r="FX354" s="5"/>
      <c r="FY354" s="5"/>
      <c r="FZ354" s="5"/>
      <c r="GA354" s="249"/>
    </row>
    <row r="355" spans="1:183" ht="21" customHeight="1">
      <c r="A355" s="46">
        <v>331</v>
      </c>
      <c r="B355" s="210" t="s">
        <v>1019</v>
      </c>
      <c r="C355" s="95" t="s">
        <v>1020</v>
      </c>
      <c r="D355" s="50" t="s">
        <v>83</v>
      </c>
      <c r="E355" s="27">
        <v>1615</v>
      </c>
      <c r="F355" s="28">
        <v>19</v>
      </c>
      <c r="G355" s="28"/>
      <c r="H355" s="269">
        <f t="shared" si="75"/>
        <v>19</v>
      </c>
      <c r="I355" s="93">
        <f t="shared" si="76"/>
        <v>0</v>
      </c>
      <c r="J355" s="49">
        <f t="shared" si="77"/>
        <v>6</v>
      </c>
      <c r="K355" s="263">
        <f t="shared" si="81"/>
        <v>6</v>
      </c>
      <c r="L355" s="147">
        <f t="shared" si="78"/>
        <v>28</v>
      </c>
      <c r="M355" s="136">
        <f t="shared" si="79"/>
        <v>36.4</v>
      </c>
      <c r="N355" s="188">
        <f>L355-K355-H355</f>
        <v>3</v>
      </c>
      <c r="O355" s="142">
        <f t="shared" si="80"/>
        <v>4845</v>
      </c>
      <c r="P355" s="49"/>
      <c r="Q355" s="5">
        <v>8</v>
      </c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155"/>
      <c r="BS355" s="5"/>
      <c r="BT355" s="5"/>
      <c r="BU355" s="5"/>
      <c r="BV355" s="5">
        <v>1</v>
      </c>
      <c r="BW355" s="5"/>
      <c r="BX355" s="155"/>
      <c r="BY355" s="5"/>
      <c r="BZ355" s="5"/>
      <c r="CA355" s="155"/>
      <c r="CB355" s="5"/>
      <c r="CC355" s="5"/>
      <c r="CD355" s="15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155">
        <v>6</v>
      </c>
      <c r="CQ355" s="5">
        <v>4</v>
      </c>
      <c r="CR355" s="5"/>
      <c r="CS355" s="5"/>
      <c r="CT355" s="5"/>
      <c r="CU355" s="5"/>
      <c r="CV355" s="15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155"/>
      <c r="DI355" s="5"/>
      <c r="DJ355" s="5"/>
      <c r="DK355" s="155"/>
      <c r="DL355" s="5"/>
      <c r="DM355" s="5"/>
      <c r="DN355" s="155"/>
      <c r="DO355" s="5"/>
      <c r="DP355" s="5"/>
      <c r="DQ355" s="5"/>
      <c r="DR355" s="5"/>
      <c r="DS355" s="5"/>
      <c r="DT355" s="5"/>
      <c r="DU355" s="5">
        <v>2</v>
      </c>
      <c r="DV355" s="5"/>
      <c r="DW355" s="5"/>
      <c r="DX355" s="5">
        <v>5</v>
      </c>
      <c r="DY355" s="155"/>
      <c r="DZ355" s="5"/>
      <c r="EA355" s="5"/>
      <c r="EB355" s="5"/>
      <c r="EC355" s="155"/>
      <c r="ED355" s="5"/>
      <c r="EE355" s="5"/>
      <c r="EF355" s="160"/>
      <c r="EG355" s="5"/>
      <c r="EH355" s="5"/>
      <c r="EI355" s="5"/>
      <c r="EJ355" s="5"/>
      <c r="EK355" s="5"/>
      <c r="EL355" s="150"/>
      <c r="EM355" s="5"/>
      <c r="EN355" s="5"/>
      <c r="EO355" s="5"/>
      <c r="EP355" s="5"/>
      <c r="EQ355" s="5"/>
      <c r="ER355" s="155"/>
      <c r="ES355" s="5"/>
      <c r="ET355" s="5"/>
      <c r="EU355" s="5"/>
      <c r="EV355" s="5"/>
      <c r="EW355" s="5"/>
      <c r="EX355" s="5"/>
      <c r="EY355" s="5"/>
      <c r="EZ355" s="5"/>
      <c r="FA355" s="155"/>
      <c r="FB355" s="5"/>
      <c r="FC355" s="5"/>
      <c r="FD355" s="155"/>
      <c r="FE355" s="5">
        <v>2</v>
      </c>
      <c r="FF355" s="5"/>
      <c r="FG355" s="155"/>
      <c r="FH355" s="5">
        <v>1</v>
      </c>
      <c r="FI355" s="5"/>
      <c r="FJ355" s="155"/>
      <c r="FK355" s="5">
        <v>1</v>
      </c>
      <c r="FL355" s="5"/>
      <c r="FM355" s="155"/>
      <c r="FN355" s="5">
        <v>1</v>
      </c>
      <c r="FO355" s="5"/>
      <c r="FP355" s="155"/>
      <c r="FQ355" s="5">
        <v>1</v>
      </c>
      <c r="FR355" s="5"/>
      <c r="FS355" s="5"/>
      <c r="FT355" s="5">
        <v>2</v>
      </c>
      <c r="FU355" s="5"/>
      <c r="FV355" s="5"/>
      <c r="FW355" s="5"/>
      <c r="FX355" s="5"/>
      <c r="FY355" s="5"/>
      <c r="FZ355" s="5"/>
      <c r="GA355" s="249"/>
    </row>
    <row r="356" spans="1:183" ht="21" customHeight="1">
      <c r="A356" s="46">
        <v>332</v>
      </c>
      <c r="B356" s="210" t="s">
        <v>1021</v>
      </c>
      <c r="C356" s="95" t="s">
        <v>1022</v>
      </c>
      <c r="D356" s="50" t="s">
        <v>83</v>
      </c>
      <c r="E356" s="27">
        <v>2276</v>
      </c>
      <c r="F356" s="28">
        <v>29</v>
      </c>
      <c r="G356" s="28"/>
      <c r="H356" s="269">
        <f t="shared" si="75"/>
        <v>29</v>
      </c>
      <c r="I356" s="93">
        <f t="shared" si="76"/>
        <v>0</v>
      </c>
      <c r="J356" s="49">
        <f t="shared" si="77"/>
        <v>0</v>
      </c>
      <c r="K356" s="263">
        <f t="shared" si="81"/>
        <v>0</v>
      </c>
      <c r="L356" s="147">
        <f t="shared" si="78"/>
        <v>35</v>
      </c>
      <c r="M356" s="136">
        <f t="shared" si="79"/>
        <v>45.5</v>
      </c>
      <c r="N356" s="188">
        <f>L356-K356-H356</f>
        <v>6</v>
      </c>
      <c r="O356" s="142">
        <f t="shared" si="80"/>
        <v>13656</v>
      </c>
      <c r="P356" s="49"/>
      <c r="Q356" s="5">
        <v>8</v>
      </c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155"/>
      <c r="BS356" s="5"/>
      <c r="BT356" s="5"/>
      <c r="BU356" s="5"/>
      <c r="BV356" s="5">
        <v>1</v>
      </c>
      <c r="BW356" s="5"/>
      <c r="BX356" s="155"/>
      <c r="BY356" s="5"/>
      <c r="BZ356" s="5"/>
      <c r="CA356" s="155"/>
      <c r="CB356" s="5"/>
      <c r="CC356" s="5"/>
      <c r="CD356" s="155"/>
      <c r="CE356" s="5"/>
      <c r="CF356" s="5"/>
      <c r="CG356" s="5"/>
      <c r="CH356" s="5">
        <v>4</v>
      </c>
      <c r="CI356" s="5"/>
      <c r="CJ356" s="5"/>
      <c r="CK356" s="5"/>
      <c r="CL356" s="5"/>
      <c r="CM356" s="5"/>
      <c r="CN356" s="5"/>
      <c r="CO356" s="5"/>
      <c r="CP356" s="155"/>
      <c r="CQ356" s="5"/>
      <c r="CR356" s="5"/>
      <c r="CS356" s="5"/>
      <c r="CT356" s="5"/>
      <c r="CU356" s="5"/>
      <c r="CV356" s="15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155"/>
      <c r="DI356" s="5"/>
      <c r="DJ356" s="5"/>
      <c r="DK356" s="155"/>
      <c r="DL356" s="5"/>
      <c r="DM356" s="5"/>
      <c r="DN356" s="155"/>
      <c r="DO356" s="5"/>
      <c r="DP356" s="5"/>
      <c r="DQ356" s="5"/>
      <c r="DR356" s="5">
        <v>2</v>
      </c>
      <c r="DS356" s="5"/>
      <c r="DT356" s="5"/>
      <c r="DU356" s="5">
        <v>3</v>
      </c>
      <c r="DV356" s="5"/>
      <c r="DW356" s="5"/>
      <c r="DX356" s="5">
        <v>5</v>
      </c>
      <c r="DY356" s="155"/>
      <c r="DZ356" s="5"/>
      <c r="EA356" s="5"/>
      <c r="EB356" s="5"/>
      <c r="EC356" s="155"/>
      <c r="ED356" s="5"/>
      <c r="EE356" s="5"/>
      <c r="EF356" s="160"/>
      <c r="EG356" s="5"/>
      <c r="EH356" s="5"/>
      <c r="EI356" s="5"/>
      <c r="EJ356" s="5"/>
      <c r="EK356" s="5"/>
      <c r="EL356" s="150"/>
      <c r="EM356" s="5"/>
      <c r="EN356" s="5"/>
      <c r="EO356" s="5"/>
      <c r="EP356" s="5"/>
      <c r="EQ356" s="5"/>
      <c r="ER356" s="155"/>
      <c r="ES356" s="5"/>
      <c r="ET356" s="5"/>
      <c r="EU356" s="5"/>
      <c r="EV356" s="5"/>
      <c r="EW356" s="5"/>
      <c r="EX356" s="5"/>
      <c r="EY356" s="5"/>
      <c r="EZ356" s="5"/>
      <c r="FA356" s="155"/>
      <c r="FB356" s="5">
        <v>1</v>
      </c>
      <c r="FC356" s="5"/>
      <c r="FD356" s="155"/>
      <c r="FE356" s="5">
        <v>3</v>
      </c>
      <c r="FF356" s="5"/>
      <c r="FG356" s="155"/>
      <c r="FH356" s="5">
        <v>1</v>
      </c>
      <c r="FI356" s="5"/>
      <c r="FJ356" s="155"/>
      <c r="FK356" s="5">
        <v>1</v>
      </c>
      <c r="FL356" s="5"/>
      <c r="FM356" s="155"/>
      <c r="FN356" s="5">
        <v>1</v>
      </c>
      <c r="FO356" s="5"/>
      <c r="FP356" s="155"/>
      <c r="FQ356" s="5">
        <v>1</v>
      </c>
      <c r="FR356" s="5"/>
      <c r="FS356" s="5"/>
      <c r="FT356" s="5">
        <v>4</v>
      </c>
      <c r="FU356" s="5"/>
      <c r="FV356" s="5"/>
      <c r="FW356" s="5"/>
      <c r="FX356" s="5"/>
      <c r="FY356" s="5"/>
      <c r="FZ356" s="5"/>
      <c r="GA356" s="249"/>
    </row>
    <row r="357" spans="1:183" ht="21" customHeight="1">
      <c r="A357" s="46">
        <v>333</v>
      </c>
      <c r="B357" s="210" t="s">
        <v>1023</v>
      </c>
      <c r="C357" s="95" t="s">
        <v>1024</v>
      </c>
      <c r="D357" s="50" t="s">
        <v>83</v>
      </c>
      <c r="E357" s="27">
        <v>663.4</v>
      </c>
      <c r="F357" s="28">
        <v>5</v>
      </c>
      <c r="G357" s="28"/>
      <c r="H357" s="269">
        <f t="shared" si="75"/>
        <v>5</v>
      </c>
      <c r="I357" s="93">
        <f t="shared" si="76"/>
        <v>0</v>
      </c>
      <c r="J357" s="49">
        <f t="shared" si="77"/>
        <v>0</v>
      </c>
      <c r="K357" s="263">
        <f t="shared" si="81"/>
        <v>0</v>
      </c>
      <c r="L357" s="147">
        <f t="shared" si="78"/>
        <v>22</v>
      </c>
      <c r="M357" s="136">
        <f t="shared" si="79"/>
        <v>28.6</v>
      </c>
      <c r="N357" s="188">
        <f>L357-K357-H357</f>
        <v>17</v>
      </c>
      <c r="O357" s="142">
        <f t="shared" si="80"/>
        <v>11277.8</v>
      </c>
      <c r="P357" s="49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155"/>
      <c r="BS357" s="5"/>
      <c r="BT357" s="5"/>
      <c r="BU357" s="5"/>
      <c r="BV357" s="5"/>
      <c r="BW357" s="5"/>
      <c r="BX357" s="155"/>
      <c r="BY357" s="5"/>
      <c r="BZ357" s="5"/>
      <c r="CA357" s="155"/>
      <c r="CB357" s="5"/>
      <c r="CC357" s="5"/>
      <c r="CD357" s="15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155"/>
      <c r="CQ357" s="5"/>
      <c r="CR357" s="5"/>
      <c r="CS357" s="5"/>
      <c r="CT357" s="5"/>
      <c r="CU357" s="5"/>
      <c r="CV357" s="15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155"/>
      <c r="DI357" s="5"/>
      <c r="DJ357" s="5"/>
      <c r="DK357" s="155"/>
      <c r="DL357" s="5"/>
      <c r="DM357" s="5"/>
      <c r="DN357" s="155"/>
      <c r="DO357" s="5"/>
      <c r="DP357" s="5"/>
      <c r="DQ357" s="5"/>
      <c r="DR357" s="5"/>
      <c r="DS357" s="5"/>
      <c r="DT357" s="5"/>
      <c r="DU357" s="5"/>
      <c r="DV357" s="5"/>
      <c r="DW357" s="5"/>
      <c r="DX357" s="5">
        <v>5</v>
      </c>
      <c r="DY357" s="155"/>
      <c r="DZ357" s="5"/>
      <c r="EA357" s="5"/>
      <c r="EB357" s="5"/>
      <c r="EC357" s="155"/>
      <c r="ED357" s="5">
        <v>2</v>
      </c>
      <c r="EE357" s="5"/>
      <c r="EF357" s="160"/>
      <c r="EG357" s="5"/>
      <c r="EH357" s="5"/>
      <c r="EI357" s="5"/>
      <c r="EJ357" s="5"/>
      <c r="EK357" s="5"/>
      <c r="EL357" s="150"/>
      <c r="EM357" s="5"/>
      <c r="EN357" s="5"/>
      <c r="EO357" s="5"/>
      <c r="EP357" s="5"/>
      <c r="EQ357" s="5"/>
      <c r="ER357" s="155"/>
      <c r="ES357" s="5"/>
      <c r="ET357" s="5"/>
      <c r="EU357" s="5"/>
      <c r="EV357" s="5"/>
      <c r="EW357" s="5"/>
      <c r="EX357" s="5"/>
      <c r="EY357" s="5"/>
      <c r="EZ357" s="5"/>
      <c r="FA357" s="155"/>
      <c r="FB357" s="5"/>
      <c r="FC357" s="5"/>
      <c r="FD357" s="155"/>
      <c r="FE357" s="5">
        <v>4</v>
      </c>
      <c r="FF357" s="5"/>
      <c r="FG357" s="155"/>
      <c r="FH357" s="5">
        <v>1</v>
      </c>
      <c r="FI357" s="5"/>
      <c r="FJ357" s="155"/>
      <c r="FK357" s="5">
        <v>4</v>
      </c>
      <c r="FL357" s="5"/>
      <c r="FM357" s="155"/>
      <c r="FN357" s="5">
        <v>4</v>
      </c>
      <c r="FO357" s="5"/>
      <c r="FP357" s="155"/>
      <c r="FQ357" s="5">
        <v>2</v>
      </c>
      <c r="FR357" s="5"/>
      <c r="FS357" s="5"/>
      <c r="FT357" s="5"/>
      <c r="FU357" s="5"/>
      <c r="FV357" s="5"/>
      <c r="FW357" s="5"/>
      <c r="FX357" s="5"/>
      <c r="FY357" s="5"/>
      <c r="FZ357" s="5"/>
      <c r="GA357" s="249"/>
    </row>
    <row r="358" spans="1:183" ht="21" customHeight="1">
      <c r="A358" s="46">
        <v>334</v>
      </c>
      <c r="B358" s="210" t="s">
        <v>1025</v>
      </c>
      <c r="C358" s="95" t="s">
        <v>1026</v>
      </c>
      <c r="D358" s="50" t="s">
        <v>94</v>
      </c>
      <c r="E358" s="27">
        <v>32.5846</v>
      </c>
      <c r="F358" s="28">
        <v>0</v>
      </c>
      <c r="G358" s="28"/>
      <c r="H358" s="269">
        <f t="shared" si="75"/>
        <v>0</v>
      </c>
      <c r="I358" s="93">
        <f t="shared" si="76"/>
        <v>0</v>
      </c>
      <c r="J358" s="49">
        <f t="shared" si="77"/>
        <v>0</v>
      </c>
      <c r="K358" s="263">
        <f t="shared" si="81"/>
        <v>0</v>
      </c>
      <c r="L358" s="147">
        <f t="shared" si="78"/>
        <v>50</v>
      </c>
      <c r="M358" s="136">
        <f t="shared" si="79"/>
        <v>65</v>
      </c>
      <c r="N358" s="188">
        <f>L358-K358-H358</f>
        <v>50</v>
      </c>
      <c r="O358" s="142">
        <f t="shared" si="80"/>
        <v>1629.23</v>
      </c>
      <c r="P358" s="49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155"/>
      <c r="BS358" s="5"/>
      <c r="BT358" s="5"/>
      <c r="BU358" s="5"/>
      <c r="BV358" s="5"/>
      <c r="BW358" s="5"/>
      <c r="BX358" s="155"/>
      <c r="BY358" s="5"/>
      <c r="BZ358" s="5"/>
      <c r="CA358" s="155"/>
      <c r="CB358" s="5"/>
      <c r="CC358" s="5"/>
      <c r="CD358" s="15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155"/>
      <c r="CQ358" s="5"/>
      <c r="CR358" s="5"/>
      <c r="CS358" s="5"/>
      <c r="CT358" s="5"/>
      <c r="CU358" s="5"/>
      <c r="CV358" s="15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155"/>
      <c r="DI358" s="5">
        <v>50</v>
      </c>
      <c r="DJ358" s="5"/>
      <c r="DK358" s="155"/>
      <c r="DL358" s="5"/>
      <c r="DM358" s="5"/>
      <c r="DN358" s="15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155"/>
      <c r="DZ358" s="5"/>
      <c r="EA358" s="5"/>
      <c r="EB358" s="5"/>
      <c r="EC358" s="155"/>
      <c r="ED358" s="5"/>
      <c r="EE358" s="5"/>
      <c r="EF358" s="160"/>
      <c r="EG358" s="5"/>
      <c r="EH358" s="5"/>
      <c r="EI358" s="5"/>
      <c r="EJ358" s="5"/>
      <c r="EK358" s="5"/>
      <c r="EL358" s="150"/>
      <c r="EM358" s="5"/>
      <c r="EN358" s="5"/>
      <c r="EO358" s="5"/>
      <c r="EP358" s="5"/>
      <c r="EQ358" s="5"/>
      <c r="ER358" s="155"/>
      <c r="ES358" s="5"/>
      <c r="ET358" s="5"/>
      <c r="EU358" s="5"/>
      <c r="EV358" s="5"/>
      <c r="EW358" s="5"/>
      <c r="EX358" s="5"/>
      <c r="EY358" s="5"/>
      <c r="EZ358" s="5"/>
      <c r="FA358" s="155"/>
      <c r="FB358" s="5"/>
      <c r="FC358" s="5"/>
      <c r="FD358" s="155"/>
      <c r="FE358" s="5"/>
      <c r="FF358" s="5"/>
      <c r="FG358" s="155"/>
      <c r="FH358" s="5"/>
      <c r="FI358" s="5"/>
      <c r="FJ358" s="155"/>
      <c r="FK358" s="5"/>
      <c r="FL358" s="5"/>
      <c r="FM358" s="155"/>
      <c r="FN358" s="5"/>
      <c r="FO358" s="5"/>
      <c r="FP358" s="15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249"/>
    </row>
    <row r="359" spans="1:183" ht="21" customHeight="1">
      <c r="A359" s="46">
        <v>335</v>
      </c>
      <c r="B359" s="210" t="s">
        <v>1027</v>
      </c>
      <c r="C359" s="95" t="s">
        <v>1028</v>
      </c>
      <c r="D359" s="50" t="s">
        <v>94</v>
      </c>
      <c r="E359" s="27">
        <v>22.47</v>
      </c>
      <c r="F359" s="28">
        <v>0</v>
      </c>
      <c r="G359" s="28"/>
      <c r="H359" s="269">
        <f t="shared" si="75"/>
        <v>0</v>
      </c>
      <c r="I359" s="93">
        <f t="shared" si="76"/>
        <v>0</v>
      </c>
      <c r="J359" s="49">
        <f t="shared" si="77"/>
        <v>0</v>
      </c>
      <c r="K359" s="263">
        <f t="shared" si="81"/>
        <v>0</v>
      </c>
      <c r="L359" s="147">
        <f t="shared" si="78"/>
        <v>50</v>
      </c>
      <c r="M359" s="136">
        <f t="shared" si="79"/>
        <v>65</v>
      </c>
      <c r="N359" s="188">
        <f>L359-K359-H359</f>
        <v>50</v>
      </c>
      <c r="O359" s="142">
        <f t="shared" si="80"/>
        <v>1123.5</v>
      </c>
      <c r="P359" s="49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155"/>
      <c r="BS359" s="5"/>
      <c r="BT359" s="5"/>
      <c r="BU359" s="5"/>
      <c r="BV359" s="5"/>
      <c r="BW359" s="5"/>
      <c r="BX359" s="155"/>
      <c r="BY359" s="5"/>
      <c r="BZ359" s="5"/>
      <c r="CA359" s="155"/>
      <c r="CB359" s="5"/>
      <c r="CC359" s="5"/>
      <c r="CD359" s="15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155"/>
      <c r="CQ359" s="5"/>
      <c r="CR359" s="5"/>
      <c r="CS359" s="5"/>
      <c r="CT359" s="5"/>
      <c r="CU359" s="5"/>
      <c r="CV359" s="15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155"/>
      <c r="DI359" s="5">
        <v>50</v>
      </c>
      <c r="DJ359" s="5"/>
      <c r="DK359" s="155"/>
      <c r="DL359" s="5"/>
      <c r="DM359" s="5"/>
      <c r="DN359" s="15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155"/>
      <c r="DZ359" s="5"/>
      <c r="EA359" s="5"/>
      <c r="EB359" s="5"/>
      <c r="EC359" s="155"/>
      <c r="ED359" s="5"/>
      <c r="EE359" s="5"/>
      <c r="EF359" s="160"/>
      <c r="EG359" s="5"/>
      <c r="EH359" s="5"/>
      <c r="EI359" s="5"/>
      <c r="EJ359" s="5"/>
      <c r="EK359" s="5"/>
      <c r="EL359" s="150"/>
      <c r="EM359" s="5"/>
      <c r="EN359" s="5"/>
      <c r="EO359" s="5"/>
      <c r="EP359" s="5"/>
      <c r="EQ359" s="5"/>
      <c r="ER359" s="155"/>
      <c r="ES359" s="5"/>
      <c r="ET359" s="5"/>
      <c r="EU359" s="5"/>
      <c r="EV359" s="5"/>
      <c r="EW359" s="5"/>
      <c r="EX359" s="5"/>
      <c r="EY359" s="5"/>
      <c r="EZ359" s="5"/>
      <c r="FA359" s="155"/>
      <c r="FB359" s="5"/>
      <c r="FC359" s="5"/>
      <c r="FD359" s="155"/>
      <c r="FE359" s="5"/>
      <c r="FF359" s="5"/>
      <c r="FG359" s="155"/>
      <c r="FH359" s="5"/>
      <c r="FI359" s="5"/>
      <c r="FJ359" s="155"/>
      <c r="FK359" s="5"/>
      <c r="FL359" s="5"/>
      <c r="FM359" s="155"/>
      <c r="FN359" s="5"/>
      <c r="FO359" s="5"/>
      <c r="FP359" s="15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249"/>
    </row>
    <row r="360" spans="1:183" ht="21" customHeight="1">
      <c r="A360" s="46">
        <v>336</v>
      </c>
      <c r="B360" s="94" t="s">
        <v>1029</v>
      </c>
      <c r="C360" s="95" t="s">
        <v>1030</v>
      </c>
      <c r="D360" s="50" t="s">
        <v>83</v>
      </c>
      <c r="E360" s="27">
        <v>225</v>
      </c>
      <c r="F360" s="28">
        <v>0</v>
      </c>
      <c r="G360" s="28"/>
      <c r="H360" s="269">
        <f t="shared" si="75"/>
        <v>0</v>
      </c>
      <c r="I360" s="93">
        <f t="shared" si="76"/>
        <v>0</v>
      </c>
      <c r="J360" s="49">
        <f t="shared" si="77"/>
        <v>0</v>
      </c>
      <c r="K360" s="263">
        <f t="shared" si="81"/>
        <v>0</v>
      </c>
      <c r="L360" s="147">
        <f t="shared" si="78"/>
        <v>100</v>
      </c>
      <c r="M360" s="136">
        <f t="shared" si="79"/>
        <v>130</v>
      </c>
      <c r="N360" s="188">
        <f>L360-K360-H360</f>
        <v>100</v>
      </c>
      <c r="O360" s="142">
        <f t="shared" si="80"/>
        <v>22500</v>
      </c>
      <c r="P360" s="49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155"/>
      <c r="BS360" s="5"/>
      <c r="BT360" s="5"/>
      <c r="BU360" s="5"/>
      <c r="BV360" s="5"/>
      <c r="BW360" s="5"/>
      <c r="BX360" s="155"/>
      <c r="BY360" s="5"/>
      <c r="BZ360" s="5"/>
      <c r="CA360" s="155"/>
      <c r="CB360" s="5"/>
      <c r="CC360" s="5"/>
      <c r="CD360" s="15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155"/>
      <c r="CQ360" s="5"/>
      <c r="CR360" s="5"/>
      <c r="CS360" s="5"/>
      <c r="CT360" s="5"/>
      <c r="CU360" s="5"/>
      <c r="CV360" s="15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155"/>
      <c r="DI360" s="5"/>
      <c r="DJ360" s="5"/>
      <c r="DK360" s="155"/>
      <c r="DL360" s="5"/>
      <c r="DM360" s="5"/>
      <c r="DN360" s="15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155"/>
      <c r="DZ360" s="5"/>
      <c r="EA360" s="5"/>
      <c r="EB360" s="5"/>
      <c r="EC360" s="155"/>
      <c r="ED360" s="5"/>
      <c r="EE360" s="5"/>
      <c r="EF360" s="160"/>
      <c r="EG360" s="5">
        <v>100</v>
      </c>
      <c r="EH360" s="5"/>
      <c r="EI360" s="5"/>
      <c r="EJ360" s="5"/>
      <c r="EK360" s="5"/>
      <c r="EL360" s="150"/>
      <c r="EM360" s="5"/>
      <c r="EN360" s="5"/>
      <c r="EO360" s="5"/>
      <c r="EP360" s="5"/>
      <c r="EQ360" s="5"/>
      <c r="ER360" s="155"/>
      <c r="ES360" s="5"/>
      <c r="ET360" s="5"/>
      <c r="EU360" s="5"/>
      <c r="EV360" s="5"/>
      <c r="EW360" s="5"/>
      <c r="EX360" s="5"/>
      <c r="EY360" s="5"/>
      <c r="EZ360" s="5"/>
      <c r="FA360" s="155"/>
      <c r="FB360" s="5"/>
      <c r="FC360" s="5"/>
      <c r="FD360" s="155"/>
      <c r="FE360" s="5"/>
      <c r="FF360" s="5"/>
      <c r="FG360" s="155"/>
      <c r="FH360" s="5"/>
      <c r="FI360" s="5"/>
      <c r="FJ360" s="155"/>
      <c r="FK360" s="5"/>
      <c r="FL360" s="5"/>
      <c r="FM360" s="155"/>
      <c r="FN360" s="5"/>
      <c r="FO360" s="5"/>
      <c r="FP360" s="15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249"/>
    </row>
    <row r="361" spans="1:183" ht="21" customHeight="1">
      <c r="A361" s="46">
        <v>338</v>
      </c>
      <c r="B361" s="210" t="s">
        <v>1031</v>
      </c>
      <c r="C361" s="95" t="s">
        <v>1032</v>
      </c>
      <c r="D361" s="50" t="s">
        <v>83</v>
      </c>
      <c r="E361" s="27">
        <v>101.65</v>
      </c>
      <c r="F361" s="28">
        <v>6</v>
      </c>
      <c r="G361" s="28"/>
      <c r="H361" s="269">
        <f t="shared" si="75"/>
        <v>6</v>
      </c>
      <c r="I361" s="93">
        <f t="shared" si="76"/>
        <v>0</v>
      </c>
      <c r="J361" s="49">
        <f t="shared" si="77"/>
        <v>22</v>
      </c>
      <c r="K361" s="263">
        <f t="shared" si="81"/>
        <v>22</v>
      </c>
      <c r="L361" s="147">
        <f t="shared" si="78"/>
        <v>191</v>
      </c>
      <c r="M361" s="136">
        <f t="shared" si="79"/>
        <v>248.3</v>
      </c>
      <c r="N361" s="188">
        <f>L361-K361-H361</f>
        <v>163</v>
      </c>
      <c r="O361" s="142">
        <f t="shared" si="80"/>
        <v>16568.95</v>
      </c>
      <c r="P361" s="49"/>
      <c r="Q361" s="121">
        <v>5</v>
      </c>
      <c r="R361" s="5"/>
      <c r="S361" s="5"/>
      <c r="T361" s="5"/>
      <c r="U361" s="5"/>
      <c r="V361" s="5"/>
      <c r="W361" s="5"/>
      <c r="X361" s="5"/>
      <c r="Y361" s="5"/>
      <c r="Z361" s="5">
        <v>6</v>
      </c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155"/>
      <c r="BS361" s="5"/>
      <c r="BT361" s="5"/>
      <c r="BU361" s="5"/>
      <c r="BV361" s="5">
        <v>1</v>
      </c>
      <c r="BW361" s="5"/>
      <c r="BX361" s="155"/>
      <c r="BY361" s="5"/>
      <c r="BZ361" s="5"/>
      <c r="CA361" s="155"/>
      <c r="CB361" s="5"/>
      <c r="CC361" s="5"/>
      <c r="CD361" s="155"/>
      <c r="CE361" s="5">
        <v>6</v>
      </c>
      <c r="CF361" s="5"/>
      <c r="CG361" s="5">
        <v>8</v>
      </c>
      <c r="CH361" s="5">
        <v>30</v>
      </c>
      <c r="CI361" s="5"/>
      <c r="CJ361" s="5"/>
      <c r="CK361" s="5"/>
      <c r="CL361" s="5"/>
      <c r="CM361" s="5"/>
      <c r="CN361" s="5"/>
      <c r="CO361" s="5"/>
      <c r="CP361" s="155"/>
      <c r="CQ361" s="5">
        <v>10</v>
      </c>
      <c r="CR361" s="5"/>
      <c r="CS361" s="5"/>
      <c r="CT361" s="5">
        <v>5</v>
      </c>
      <c r="CU361" s="5"/>
      <c r="CV361" s="155"/>
      <c r="CW361" s="5">
        <v>1</v>
      </c>
      <c r="CX361" s="5"/>
      <c r="CY361" s="5"/>
      <c r="CZ361" s="5">
        <v>36</v>
      </c>
      <c r="DA361" s="5"/>
      <c r="DB361" s="5"/>
      <c r="DC361" s="5"/>
      <c r="DD361" s="5"/>
      <c r="DE361" s="5"/>
      <c r="DF361" s="5"/>
      <c r="DG361" s="5"/>
      <c r="DH361" s="155"/>
      <c r="DI361" s="5">
        <v>10</v>
      </c>
      <c r="DJ361" s="5"/>
      <c r="DK361" s="155"/>
      <c r="DL361" s="5"/>
      <c r="DM361" s="5"/>
      <c r="DN361" s="155"/>
      <c r="DO361" s="5"/>
      <c r="DP361" s="5"/>
      <c r="DQ361" s="5"/>
      <c r="DR361" s="5">
        <v>5</v>
      </c>
      <c r="DS361" s="5"/>
      <c r="DT361" s="5">
        <v>2</v>
      </c>
      <c r="DU361" s="5">
        <v>5</v>
      </c>
      <c r="DV361" s="5"/>
      <c r="DW361" s="5"/>
      <c r="DX361" s="5">
        <v>10</v>
      </c>
      <c r="DY361" s="155"/>
      <c r="DZ361" s="5"/>
      <c r="EA361" s="5"/>
      <c r="EB361" s="5"/>
      <c r="EC361" s="155">
        <v>5</v>
      </c>
      <c r="ED361" s="5"/>
      <c r="EE361" s="5"/>
      <c r="EF361" s="160"/>
      <c r="EG361" s="5">
        <v>20</v>
      </c>
      <c r="EH361" s="5"/>
      <c r="EI361" s="5"/>
      <c r="EJ361" s="5"/>
      <c r="EK361" s="5"/>
      <c r="EL361" s="150"/>
      <c r="EM361" s="5"/>
      <c r="EN361" s="5"/>
      <c r="EO361" s="5"/>
      <c r="EP361" s="5"/>
      <c r="EQ361" s="5"/>
      <c r="ER361" s="155"/>
      <c r="ES361" s="5"/>
      <c r="ET361" s="5"/>
      <c r="EU361" s="5"/>
      <c r="EV361" s="5"/>
      <c r="EW361" s="5"/>
      <c r="EX361" s="5"/>
      <c r="EY361" s="5"/>
      <c r="EZ361" s="5"/>
      <c r="FA361" s="155"/>
      <c r="FB361" s="5">
        <v>10</v>
      </c>
      <c r="FC361" s="5"/>
      <c r="FD361" s="155"/>
      <c r="FE361" s="5">
        <v>20</v>
      </c>
      <c r="FF361" s="5"/>
      <c r="FG361" s="155">
        <v>5</v>
      </c>
      <c r="FH361" s="5">
        <v>2</v>
      </c>
      <c r="FI361" s="5"/>
      <c r="FJ361" s="155"/>
      <c r="FK361" s="5">
        <v>5</v>
      </c>
      <c r="FL361" s="5"/>
      <c r="FM361" s="155"/>
      <c r="FN361" s="5"/>
      <c r="FO361" s="5"/>
      <c r="FP361" s="155">
        <v>2</v>
      </c>
      <c r="FQ361" s="5">
        <v>2</v>
      </c>
      <c r="FR361" s="5"/>
      <c r="FS361" s="5"/>
      <c r="FT361" s="5">
        <v>2</v>
      </c>
      <c r="FU361" s="5"/>
      <c r="FV361" s="5"/>
      <c r="FW361" s="5"/>
      <c r="FX361" s="5"/>
      <c r="FY361" s="5"/>
      <c r="FZ361" s="5"/>
      <c r="GA361" s="249"/>
    </row>
    <row r="362" spans="1:183" ht="21" customHeight="1">
      <c r="A362" s="46">
        <v>339</v>
      </c>
      <c r="B362" s="210" t="s">
        <v>1033</v>
      </c>
      <c r="C362" s="95" t="s">
        <v>1034</v>
      </c>
      <c r="D362" s="50" t="s">
        <v>83</v>
      </c>
      <c r="E362" s="27">
        <v>2354</v>
      </c>
      <c r="F362" s="28">
        <v>127</v>
      </c>
      <c r="G362" s="28"/>
      <c r="H362" s="269">
        <f t="shared" si="75"/>
        <v>127</v>
      </c>
      <c r="I362" s="93">
        <f t="shared" si="76"/>
        <v>0</v>
      </c>
      <c r="J362" s="49">
        <f t="shared" si="77"/>
        <v>9</v>
      </c>
      <c r="K362" s="263">
        <f t="shared" si="81"/>
        <v>9</v>
      </c>
      <c r="L362" s="147">
        <f t="shared" si="78"/>
        <v>78</v>
      </c>
      <c r="M362" s="136">
        <f t="shared" si="79"/>
        <v>101.4</v>
      </c>
      <c r="N362" s="188"/>
      <c r="O362" s="142">
        <f t="shared" si="80"/>
        <v>0</v>
      </c>
      <c r="P362" s="49"/>
      <c r="Q362" s="122">
        <v>5</v>
      </c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155"/>
      <c r="BS362" s="5"/>
      <c r="BT362" s="5"/>
      <c r="BU362" s="5"/>
      <c r="BV362" s="5"/>
      <c r="BW362" s="5"/>
      <c r="BX362" s="155"/>
      <c r="BY362" s="5"/>
      <c r="BZ362" s="5"/>
      <c r="CA362" s="155"/>
      <c r="CB362" s="5"/>
      <c r="CC362" s="5"/>
      <c r="CD362" s="155"/>
      <c r="CE362" s="5"/>
      <c r="CF362" s="5"/>
      <c r="CG362" s="5"/>
      <c r="CH362" s="5">
        <v>12</v>
      </c>
      <c r="CI362" s="5"/>
      <c r="CJ362" s="5"/>
      <c r="CK362" s="5"/>
      <c r="CL362" s="5"/>
      <c r="CM362" s="5"/>
      <c r="CN362" s="5"/>
      <c r="CO362" s="5"/>
      <c r="CP362" s="155"/>
      <c r="CQ362" s="5"/>
      <c r="CR362" s="5"/>
      <c r="CS362" s="5"/>
      <c r="CT362" s="5"/>
      <c r="CU362" s="5"/>
      <c r="CV362" s="155"/>
      <c r="CW362" s="5"/>
      <c r="CX362" s="5"/>
      <c r="CY362" s="5"/>
      <c r="CZ362" s="5">
        <v>36</v>
      </c>
      <c r="DA362" s="5"/>
      <c r="DB362" s="5"/>
      <c r="DC362" s="5"/>
      <c r="DD362" s="5"/>
      <c r="DE362" s="5"/>
      <c r="DF362" s="5"/>
      <c r="DG362" s="5"/>
      <c r="DH362" s="155"/>
      <c r="DI362" s="5"/>
      <c r="DJ362" s="5"/>
      <c r="DK362" s="155"/>
      <c r="DL362" s="5"/>
      <c r="DM362" s="5"/>
      <c r="DN362" s="155"/>
      <c r="DO362" s="5"/>
      <c r="DP362" s="5"/>
      <c r="DQ362" s="5">
        <v>5</v>
      </c>
      <c r="DR362" s="5"/>
      <c r="DS362" s="5"/>
      <c r="DT362" s="5">
        <v>1</v>
      </c>
      <c r="DU362" s="5">
        <v>3</v>
      </c>
      <c r="DV362" s="5"/>
      <c r="DW362" s="5"/>
      <c r="DX362" s="5">
        <v>5</v>
      </c>
      <c r="DY362" s="155"/>
      <c r="DZ362" s="5"/>
      <c r="EA362" s="5"/>
      <c r="EB362" s="5"/>
      <c r="EC362" s="155"/>
      <c r="ED362" s="5"/>
      <c r="EE362" s="5"/>
      <c r="EF362" s="160"/>
      <c r="EG362" s="5"/>
      <c r="EH362" s="5"/>
      <c r="EI362" s="5"/>
      <c r="EJ362" s="5"/>
      <c r="EK362" s="5"/>
      <c r="EL362" s="150"/>
      <c r="EM362" s="5"/>
      <c r="EN362" s="5"/>
      <c r="EO362" s="5"/>
      <c r="EP362" s="5"/>
      <c r="EQ362" s="5"/>
      <c r="ER362" s="155"/>
      <c r="ES362" s="5"/>
      <c r="ET362" s="5"/>
      <c r="EU362" s="5"/>
      <c r="EV362" s="5"/>
      <c r="EW362" s="5"/>
      <c r="EX362" s="5"/>
      <c r="EY362" s="5"/>
      <c r="EZ362" s="5"/>
      <c r="FA362" s="155"/>
      <c r="FB362" s="5">
        <v>3</v>
      </c>
      <c r="FC362" s="5"/>
      <c r="FD362" s="155"/>
      <c r="FE362" s="5">
        <v>7</v>
      </c>
      <c r="FF362" s="5"/>
      <c r="FG362" s="155">
        <v>3</v>
      </c>
      <c r="FH362" s="5">
        <v>1</v>
      </c>
      <c r="FI362" s="5"/>
      <c r="FJ362" s="155"/>
      <c r="FK362" s="5">
        <v>2</v>
      </c>
      <c r="FL362" s="5"/>
      <c r="FM362" s="155"/>
      <c r="FN362" s="5">
        <v>3</v>
      </c>
      <c r="FO362" s="5"/>
      <c r="FP362" s="155"/>
      <c r="FQ362" s="5">
        <v>1</v>
      </c>
      <c r="FR362" s="5"/>
      <c r="FS362" s="5"/>
      <c r="FT362" s="5"/>
      <c r="FU362" s="5"/>
      <c r="FV362" s="5"/>
      <c r="FW362" s="5"/>
      <c r="FX362" s="5"/>
      <c r="FY362" s="5"/>
      <c r="FZ362" s="5"/>
      <c r="GA362" s="249"/>
    </row>
    <row r="363" spans="1:183" ht="21" customHeight="1">
      <c r="A363" s="46"/>
      <c r="B363" s="210"/>
      <c r="C363" s="135" t="s">
        <v>2042</v>
      </c>
      <c r="D363" s="50"/>
      <c r="E363" s="27"/>
      <c r="F363" s="28"/>
      <c r="G363" s="28"/>
      <c r="H363" s="269"/>
      <c r="I363" s="93"/>
      <c r="J363" s="49"/>
      <c r="K363" s="263"/>
      <c r="L363" s="147"/>
      <c r="M363" s="136"/>
      <c r="N363" s="188"/>
      <c r="O363" s="142"/>
      <c r="P363" s="49"/>
      <c r="Q363" s="122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155"/>
      <c r="BS363" s="5"/>
      <c r="BT363" s="5"/>
      <c r="BU363" s="5"/>
      <c r="BV363" s="5"/>
      <c r="BW363" s="5"/>
      <c r="BX363" s="155"/>
      <c r="BY363" s="5"/>
      <c r="BZ363" s="5"/>
      <c r="CA363" s="155"/>
      <c r="CB363" s="5"/>
      <c r="CC363" s="5"/>
      <c r="CD363" s="15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155"/>
      <c r="CQ363" s="5"/>
      <c r="CR363" s="5"/>
      <c r="CS363" s="5"/>
      <c r="CT363" s="5"/>
      <c r="CU363" s="5"/>
      <c r="CV363" s="15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155"/>
      <c r="DI363" s="5"/>
      <c r="DJ363" s="5"/>
      <c r="DK363" s="155"/>
      <c r="DL363" s="5"/>
      <c r="DM363" s="5"/>
      <c r="DN363" s="15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155"/>
      <c r="DZ363" s="5"/>
      <c r="EA363" s="5"/>
      <c r="EB363" s="5"/>
      <c r="EC363" s="155"/>
      <c r="ED363" s="5"/>
      <c r="EE363" s="5"/>
      <c r="EF363" s="160"/>
      <c r="EG363" s="5"/>
      <c r="EH363" s="5"/>
      <c r="EI363" s="5"/>
      <c r="EJ363" s="5"/>
      <c r="EK363" s="5"/>
      <c r="EL363" s="150"/>
      <c r="EM363" s="5"/>
      <c r="EN363" s="5"/>
      <c r="EO363" s="5"/>
      <c r="EP363" s="5"/>
      <c r="EQ363" s="5"/>
      <c r="ER363" s="155"/>
      <c r="ES363" s="5"/>
      <c r="ET363" s="5"/>
      <c r="EU363" s="5"/>
      <c r="EV363" s="5"/>
      <c r="EW363" s="5"/>
      <c r="EX363" s="5"/>
      <c r="EY363" s="5"/>
      <c r="EZ363" s="5"/>
      <c r="FA363" s="155"/>
      <c r="FB363" s="5"/>
      <c r="FC363" s="5"/>
      <c r="FD363" s="155"/>
      <c r="FE363" s="5"/>
      <c r="FF363" s="5"/>
      <c r="FG363" s="155"/>
      <c r="FH363" s="5"/>
      <c r="FI363" s="5"/>
      <c r="FJ363" s="155"/>
      <c r="FK363" s="5"/>
      <c r="FL363" s="5"/>
      <c r="FM363" s="155"/>
      <c r="FN363" s="5"/>
      <c r="FO363" s="5"/>
      <c r="FP363" s="15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249"/>
    </row>
    <row r="364" spans="1:183" ht="20.25" customHeight="1">
      <c r="A364" s="46">
        <v>340</v>
      </c>
      <c r="B364" s="210" t="s">
        <v>1035</v>
      </c>
      <c r="C364" s="95" t="s">
        <v>1036</v>
      </c>
      <c r="D364" s="50" t="s">
        <v>83</v>
      </c>
      <c r="E364" s="27">
        <v>22.47</v>
      </c>
      <c r="F364" s="28">
        <v>506</v>
      </c>
      <c r="G364" s="28"/>
      <c r="H364" s="269">
        <f t="shared" si="75"/>
        <v>506</v>
      </c>
      <c r="I364" s="93">
        <f t="shared" si="76"/>
        <v>0</v>
      </c>
      <c r="J364" s="49">
        <f t="shared" si="77"/>
        <v>65</v>
      </c>
      <c r="K364" s="263">
        <f t="shared" si="81"/>
        <v>65</v>
      </c>
      <c r="L364" s="147">
        <f t="shared" si="78"/>
        <v>246</v>
      </c>
      <c r="M364" s="136">
        <f t="shared" si="79"/>
        <v>319.8</v>
      </c>
      <c r="N364" s="188"/>
      <c r="O364" s="142">
        <f t="shared" si="80"/>
        <v>0</v>
      </c>
      <c r="P364" s="49"/>
      <c r="Q364" s="121">
        <v>20</v>
      </c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>
        <v>3</v>
      </c>
      <c r="BK364" s="5"/>
      <c r="BL364" s="39">
        <v>10</v>
      </c>
      <c r="BM364" s="5">
        <v>10</v>
      </c>
      <c r="BN364" s="5"/>
      <c r="BO364" s="5">
        <v>5</v>
      </c>
      <c r="BP364" s="5">
        <v>4</v>
      </c>
      <c r="BQ364" s="5"/>
      <c r="BR364" s="155"/>
      <c r="BS364" s="5"/>
      <c r="BT364" s="5"/>
      <c r="BU364" s="5"/>
      <c r="BV364" s="5"/>
      <c r="BW364" s="5"/>
      <c r="BX364" s="155"/>
      <c r="BY364" s="5"/>
      <c r="BZ364" s="5"/>
      <c r="CA364" s="155"/>
      <c r="CB364" s="5"/>
      <c r="CC364" s="5"/>
      <c r="CD364" s="155"/>
      <c r="CE364" s="5"/>
      <c r="CF364" s="5"/>
      <c r="CG364" s="5"/>
      <c r="CH364" s="5">
        <v>30</v>
      </c>
      <c r="CI364" s="5"/>
      <c r="CJ364" s="5"/>
      <c r="CK364" s="5"/>
      <c r="CL364" s="5"/>
      <c r="CM364" s="5"/>
      <c r="CN364" s="5"/>
      <c r="CO364" s="5"/>
      <c r="CP364" s="155"/>
      <c r="CQ364" s="5"/>
      <c r="CR364" s="5"/>
      <c r="CS364" s="5"/>
      <c r="CT364" s="5"/>
      <c r="CU364" s="5"/>
      <c r="CV364" s="155"/>
      <c r="CW364" s="5">
        <v>3</v>
      </c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155"/>
      <c r="DI364" s="5"/>
      <c r="DJ364" s="5"/>
      <c r="DK364" s="155">
        <v>10</v>
      </c>
      <c r="DL364" s="5">
        <v>20</v>
      </c>
      <c r="DM364" s="5"/>
      <c r="DN364" s="155"/>
      <c r="DO364" s="5"/>
      <c r="DP364" s="5"/>
      <c r="DQ364" s="5"/>
      <c r="DR364" s="5">
        <v>10</v>
      </c>
      <c r="DS364" s="5"/>
      <c r="DT364" s="5">
        <v>40</v>
      </c>
      <c r="DU364" s="5">
        <v>30</v>
      </c>
      <c r="DV364" s="5"/>
      <c r="DW364" s="5"/>
      <c r="DX364" s="5"/>
      <c r="DY364" s="155"/>
      <c r="DZ364" s="5"/>
      <c r="EA364" s="5"/>
      <c r="EB364" s="5"/>
      <c r="EC364" s="155"/>
      <c r="ED364" s="5">
        <v>3</v>
      </c>
      <c r="EE364" s="5"/>
      <c r="EF364" s="160"/>
      <c r="EG364" s="5">
        <v>20</v>
      </c>
      <c r="EH364" s="5"/>
      <c r="EI364" s="5"/>
      <c r="EJ364" s="5"/>
      <c r="EK364" s="5"/>
      <c r="EL364" s="150"/>
      <c r="EM364" s="5"/>
      <c r="EN364" s="5"/>
      <c r="EO364" s="5"/>
      <c r="EP364" s="5"/>
      <c r="EQ364" s="5"/>
      <c r="ER364" s="155"/>
      <c r="ES364" s="5"/>
      <c r="ET364" s="5"/>
      <c r="EU364" s="5"/>
      <c r="EV364" s="5"/>
      <c r="EW364" s="5"/>
      <c r="EX364" s="5"/>
      <c r="EY364" s="5"/>
      <c r="EZ364" s="5"/>
      <c r="FA364" s="155"/>
      <c r="FB364" s="5">
        <v>10</v>
      </c>
      <c r="FC364" s="5"/>
      <c r="FD364" s="155"/>
      <c r="FE364" s="5">
        <v>28</v>
      </c>
      <c r="FF364" s="5"/>
      <c r="FG364" s="155"/>
      <c r="FH364" s="5">
        <v>15</v>
      </c>
      <c r="FI364" s="5"/>
      <c r="FJ364" s="155"/>
      <c r="FK364" s="5">
        <v>5</v>
      </c>
      <c r="FL364" s="5"/>
      <c r="FM364" s="155"/>
      <c r="FN364" s="5">
        <v>10</v>
      </c>
      <c r="FO364" s="5"/>
      <c r="FP364" s="155"/>
      <c r="FQ364" s="5">
        <v>15</v>
      </c>
      <c r="FR364" s="5"/>
      <c r="FS364" s="5"/>
      <c r="FT364" s="5">
        <v>10</v>
      </c>
      <c r="FU364" s="5"/>
      <c r="FV364" s="5"/>
      <c r="FW364" s="5"/>
      <c r="FX364" s="5"/>
      <c r="FY364" s="5"/>
      <c r="FZ364" s="5"/>
      <c r="GA364" s="249"/>
    </row>
    <row r="365" spans="1:183" ht="21" customHeight="1">
      <c r="A365" s="46">
        <v>341</v>
      </c>
      <c r="B365" s="210" t="s">
        <v>1037</v>
      </c>
      <c r="C365" s="95" t="s">
        <v>1038</v>
      </c>
      <c r="D365" s="50" t="s">
        <v>83</v>
      </c>
      <c r="E365" s="27">
        <v>13.803</v>
      </c>
      <c r="F365" s="28">
        <v>455</v>
      </c>
      <c r="G365" s="28"/>
      <c r="H365" s="269">
        <f t="shared" si="75"/>
        <v>455</v>
      </c>
      <c r="I365" s="93">
        <f t="shared" si="76"/>
        <v>0</v>
      </c>
      <c r="J365" s="49">
        <f t="shared" si="77"/>
        <v>200</v>
      </c>
      <c r="K365" s="263">
        <f t="shared" si="81"/>
        <v>200</v>
      </c>
      <c r="L365" s="147">
        <f t="shared" si="78"/>
        <v>1697</v>
      </c>
      <c r="M365" s="136">
        <f t="shared" si="79"/>
        <v>2206.1</v>
      </c>
      <c r="N365" s="188">
        <f>L365-K365-H365</f>
        <v>1042</v>
      </c>
      <c r="O365" s="142">
        <f t="shared" si="80"/>
        <v>14382.726</v>
      </c>
      <c r="P365" s="49"/>
      <c r="Q365" s="16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>
        <v>80</v>
      </c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>
        <v>144</v>
      </c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39">
        <v>195</v>
      </c>
      <c r="BM365" s="5">
        <v>200</v>
      </c>
      <c r="BN365" s="5"/>
      <c r="BO365" s="5"/>
      <c r="BP365" s="5"/>
      <c r="BQ365" s="5"/>
      <c r="BR365" s="155"/>
      <c r="BS365" s="5"/>
      <c r="BT365" s="5"/>
      <c r="BU365" s="5"/>
      <c r="BV365" s="5"/>
      <c r="BW365" s="5"/>
      <c r="BX365" s="155"/>
      <c r="BY365" s="5"/>
      <c r="BZ365" s="5"/>
      <c r="CA365" s="155"/>
      <c r="CB365" s="5"/>
      <c r="CC365" s="5"/>
      <c r="CD365" s="155"/>
      <c r="CE365" s="5"/>
      <c r="CF365" s="5"/>
      <c r="CG365" s="5"/>
      <c r="CH365" s="5">
        <v>12</v>
      </c>
      <c r="CI365" s="5"/>
      <c r="CJ365" s="5"/>
      <c r="CK365" s="5"/>
      <c r="CL365" s="5"/>
      <c r="CM365" s="5"/>
      <c r="CN365" s="5"/>
      <c r="CO365" s="5"/>
      <c r="CP365" s="155"/>
      <c r="CQ365" s="5"/>
      <c r="CR365" s="5"/>
      <c r="CS365" s="5"/>
      <c r="CT365" s="5"/>
      <c r="CU365" s="5"/>
      <c r="CV365" s="155"/>
      <c r="CW365" s="5"/>
      <c r="CX365" s="5"/>
      <c r="CY365" s="5"/>
      <c r="CZ365" s="5">
        <v>50</v>
      </c>
      <c r="DA365" s="5"/>
      <c r="DB365" s="5"/>
      <c r="DC365" s="5"/>
      <c r="DD365" s="5"/>
      <c r="DE365" s="5"/>
      <c r="DF365" s="5"/>
      <c r="DG365" s="5"/>
      <c r="DH365" s="155"/>
      <c r="DI365" s="5"/>
      <c r="DJ365" s="5"/>
      <c r="DK365" s="155"/>
      <c r="DL365" s="5"/>
      <c r="DM365" s="5"/>
      <c r="DN365" s="155"/>
      <c r="DO365" s="5">
        <v>72</v>
      </c>
      <c r="DP365" s="5"/>
      <c r="DQ365" s="5"/>
      <c r="DR365" s="5">
        <v>10</v>
      </c>
      <c r="DS365" s="5"/>
      <c r="DT365" s="5"/>
      <c r="DU365" s="5"/>
      <c r="DV365" s="5"/>
      <c r="DW365" s="5"/>
      <c r="DX365" s="5"/>
      <c r="DY365" s="155"/>
      <c r="DZ365" s="5"/>
      <c r="EA365" s="5">
        <v>360</v>
      </c>
      <c r="EB365" s="5"/>
      <c r="EC365" s="155"/>
      <c r="ED365" s="5">
        <v>5</v>
      </c>
      <c r="EE365" s="5"/>
      <c r="EF365" s="160"/>
      <c r="EG365" s="5">
        <v>40</v>
      </c>
      <c r="EH365" s="5"/>
      <c r="EI365" s="5"/>
      <c r="EJ365" s="5"/>
      <c r="EK365" s="5"/>
      <c r="EL365" s="150"/>
      <c r="EM365" s="5"/>
      <c r="EN365" s="5"/>
      <c r="EO365" s="5"/>
      <c r="EP365" s="5"/>
      <c r="EQ365" s="5"/>
      <c r="ER365" s="155"/>
      <c r="ES365" s="5"/>
      <c r="ET365" s="5"/>
      <c r="EU365" s="5"/>
      <c r="EV365" s="5"/>
      <c r="EW365" s="5"/>
      <c r="EX365" s="5"/>
      <c r="EY365" s="5"/>
      <c r="EZ365" s="5"/>
      <c r="FA365" s="155"/>
      <c r="FB365" s="5">
        <v>80</v>
      </c>
      <c r="FC365" s="5"/>
      <c r="FD365" s="155"/>
      <c r="FE365" s="5">
        <v>600</v>
      </c>
      <c r="FF365" s="5"/>
      <c r="FG365" s="155">
        <v>5</v>
      </c>
      <c r="FH365" s="5">
        <v>2</v>
      </c>
      <c r="FI365" s="5"/>
      <c r="FJ365" s="155"/>
      <c r="FK365" s="5">
        <v>2</v>
      </c>
      <c r="FL365" s="5"/>
      <c r="FM365" s="155"/>
      <c r="FN365" s="5">
        <v>38</v>
      </c>
      <c r="FO365" s="5"/>
      <c r="FP365" s="155"/>
      <c r="FQ365" s="5">
        <v>2</v>
      </c>
      <c r="FR365" s="5"/>
      <c r="FS365" s="5"/>
      <c r="FT365" s="5"/>
      <c r="FU365" s="5"/>
      <c r="FV365" s="5"/>
      <c r="FW365" s="5"/>
      <c r="FX365" s="5"/>
      <c r="FY365" s="5"/>
      <c r="FZ365" s="5"/>
      <c r="GA365" s="249"/>
    </row>
    <row r="366" spans="1:183" ht="22.5" customHeight="1">
      <c r="A366" s="46">
        <v>342</v>
      </c>
      <c r="B366" s="94" t="s">
        <v>1039</v>
      </c>
      <c r="C366" s="97" t="s">
        <v>1040</v>
      </c>
      <c r="D366" s="50" t="s">
        <v>83</v>
      </c>
      <c r="E366" s="27">
        <v>350</v>
      </c>
      <c r="F366" s="28">
        <v>40</v>
      </c>
      <c r="G366" s="28"/>
      <c r="H366" s="269">
        <f t="shared" si="75"/>
        <v>40</v>
      </c>
      <c r="I366" s="93">
        <f t="shared" si="76"/>
        <v>0</v>
      </c>
      <c r="J366" s="49">
        <f t="shared" si="77"/>
        <v>0</v>
      </c>
      <c r="K366" s="263">
        <f t="shared" si="81"/>
        <v>0</v>
      </c>
      <c r="L366" s="147">
        <f t="shared" si="78"/>
        <v>0</v>
      </c>
      <c r="M366" s="136">
        <f t="shared" si="79"/>
        <v>0</v>
      </c>
      <c r="N366" s="188"/>
      <c r="O366" s="142">
        <f t="shared" si="80"/>
        <v>0</v>
      </c>
      <c r="P366" s="49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155"/>
      <c r="BS366" s="5"/>
      <c r="BT366" s="5"/>
      <c r="BU366" s="5"/>
      <c r="BV366" s="5"/>
      <c r="BW366" s="5"/>
      <c r="BX366" s="155"/>
      <c r="BY366" s="5"/>
      <c r="BZ366" s="5"/>
      <c r="CA366" s="155"/>
      <c r="CB366" s="5"/>
      <c r="CC366" s="5"/>
      <c r="CD366" s="15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155"/>
      <c r="CQ366" s="5"/>
      <c r="CR366" s="5"/>
      <c r="CS366" s="5"/>
      <c r="CT366" s="5"/>
      <c r="CU366" s="5"/>
      <c r="CV366" s="15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155"/>
      <c r="DI366" s="5"/>
      <c r="DJ366" s="5"/>
      <c r="DK366" s="155"/>
      <c r="DL366" s="5"/>
      <c r="DM366" s="5"/>
      <c r="DN366" s="15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155"/>
      <c r="DZ366" s="5"/>
      <c r="EA366" s="5"/>
      <c r="EB366" s="5"/>
      <c r="EC366" s="155"/>
      <c r="ED366" s="5"/>
      <c r="EE366" s="5"/>
      <c r="EF366" s="160"/>
      <c r="EG366" s="5"/>
      <c r="EH366" s="5"/>
      <c r="EI366" s="5"/>
      <c r="EJ366" s="5"/>
      <c r="EK366" s="5"/>
      <c r="EL366" s="150"/>
      <c r="EM366" s="5"/>
      <c r="EN366" s="5"/>
      <c r="EO366" s="5"/>
      <c r="EP366" s="5"/>
      <c r="EQ366" s="5"/>
      <c r="ER366" s="155"/>
      <c r="ES366" s="5"/>
      <c r="ET366" s="5"/>
      <c r="EU366" s="5"/>
      <c r="EV366" s="5"/>
      <c r="EW366" s="5"/>
      <c r="EX366" s="5"/>
      <c r="EY366" s="5"/>
      <c r="EZ366" s="5"/>
      <c r="FA366" s="155"/>
      <c r="FB366" s="5"/>
      <c r="FC366" s="5"/>
      <c r="FD366" s="155"/>
      <c r="FE366" s="5"/>
      <c r="FF366" s="5"/>
      <c r="FG366" s="155"/>
      <c r="FH366" s="5"/>
      <c r="FI366" s="5"/>
      <c r="FJ366" s="155"/>
      <c r="FK366" s="5"/>
      <c r="FL366" s="5"/>
      <c r="FM366" s="155"/>
      <c r="FN366" s="5"/>
      <c r="FO366" s="5"/>
      <c r="FP366" s="15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249"/>
    </row>
    <row r="367" spans="1:183" ht="21" customHeight="1">
      <c r="A367" s="46">
        <v>343</v>
      </c>
      <c r="B367" s="210" t="s">
        <v>1041</v>
      </c>
      <c r="C367" s="95" t="s">
        <v>1042</v>
      </c>
      <c r="D367" s="50" t="s">
        <v>83</v>
      </c>
      <c r="E367" s="27">
        <v>46.866</v>
      </c>
      <c r="F367" s="28">
        <v>57</v>
      </c>
      <c r="G367" s="28"/>
      <c r="H367" s="269">
        <f aca="true" t="shared" si="84" ref="H367:H430">F367+G367</f>
        <v>57</v>
      </c>
      <c r="I367" s="93">
        <f aca="true" t="shared" si="85" ref="I367:I430">P367+R367+U367+X367+AD367+AA367+AG367+AJ367+AM367+AP367+AS367+AV367+AY367+BB367+BE367+BH367+BK367+BN367+BQ367+BT367+BW367+BZ367+CC367+CF367+CI367+CL367+CO367+CR367+CU367+CX367+DA367+DD367+DG367+DJ367+DM367+DP367+DS367+DV367+DY367+EB367+EE367+EH367+EK367+EN367+EQ367+ET367+EW367+EZ367+FC367+FF367+FI367+FL367+FO367+FR367+FU367+FX367</f>
        <v>0</v>
      </c>
      <c r="J367" s="49">
        <f aca="true" t="shared" si="86" ref="J367:J430">S367+V367+Y367+AB367+AE367+AH367+AK367+AN367+AQ367+AT367+AW367+AZ367+BC367+BF367+BI367+BL367+BO367+BR367+BX367+CA367+CD367+CG367+CJ367+CP367+CS367+CV367+CY367+DB367+DH367+CM367+DE367+FY367+DK367+DN367+DQ367+DT367+DW367+DZ367+EC367+EF367+EI367+EL367+EO367+ER367+EU367+EX367+FA367+FD367+FG367+FJ367+FM367+FP367+FS367+FV367</f>
        <v>90</v>
      </c>
      <c r="K367" s="263">
        <f t="shared" si="81"/>
        <v>90</v>
      </c>
      <c r="L367" s="147">
        <f aca="true" t="shared" si="87" ref="L367:L430">T367+W367+Z367+AC367+AF367+AI367+AL367+AO367+AR367+AU367+AX367+BA367+BD367+BG367+BJ367+BM367+BP367+BS367+BY367+CB367+CE367+CH367+CK367+CQ367+CT367+CW367+CZ367+DC367+DI367+DL367+DO367+DR367+DU367+DX367+EA367+ED367+EG367+EJ367+EM367+EP367+ES367+EV367+EY367+FB367+FE367+FH367+FK367+FN367+FQ367+FT367+FW367+FZ367+Q367+BV367+CN367+DF367</f>
        <v>100</v>
      </c>
      <c r="M367" s="136">
        <f aca="true" t="shared" si="88" ref="M367:M430">+L367*1.3</f>
        <v>130</v>
      </c>
      <c r="N367" s="188"/>
      <c r="O367" s="142">
        <f aca="true" t="shared" si="89" ref="O367:O430">E367*N367</f>
        <v>0</v>
      </c>
      <c r="P367" s="49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155"/>
      <c r="BS367" s="5"/>
      <c r="BT367" s="5"/>
      <c r="BU367" s="5"/>
      <c r="BV367" s="5"/>
      <c r="BW367" s="5"/>
      <c r="BX367" s="155"/>
      <c r="BY367" s="5"/>
      <c r="BZ367" s="5"/>
      <c r="CA367" s="155"/>
      <c r="CB367" s="5"/>
      <c r="CC367" s="5"/>
      <c r="CD367" s="155"/>
      <c r="CE367" s="5"/>
      <c r="CF367" s="5"/>
      <c r="CG367" s="5">
        <v>90</v>
      </c>
      <c r="CH367" s="5">
        <v>100</v>
      </c>
      <c r="CI367" s="5"/>
      <c r="CJ367" s="5"/>
      <c r="CK367" s="5"/>
      <c r="CL367" s="5"/>
      <c r="CM367" s="5"/>
      <c r="CN367" s="5"/>
      <c r="CO367" s="5"/>
      <c r="CP367" s="155"/>
      <c r="CQ367" s="5"/>
      <c r="CR367" s="5"/>
      <c r="CS367" s="5"/>
      <c r="CT367" s="5"/>
      <c r="CU367" s="5"/>
      <c r="CV367" s="15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155"/>
      <c r="DI367" s="5"/>
      <c r="DJ367" s="5"/>
      <c r="DK367" s="155"/>
      <c r="DL367" s="5"/>
      <c r="DM367" s="5"/>
      <c r="DN367" s="15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155"/>
      <c r="DZ367" s="5"/>
      <c r="EA367" s="5"/>
      <c r="EB367" s="5"/>
      <c r="EC367" s="155"/>
      <c r="ED367" s="5"/>
      <c r="EE367" s="5"/>
      <c r="EF367" s="160"/>
      <c r="EG367" s="5"/>
      <c r="EH367" s="5"/>
      <c r="EI367" s="5"/>
      <c r="EJ367" s="5"/>
      <c r="EK367" s="5"/>
      <c r="EL367" s="150"/>
      <c r="EM367" s="5"/>
      <c r="EN367" s="5"/>
      <c r="EO367" s="5"/>
      <c r="EP367" s="5"/>
      <c r="EQ367" s="5"/>
      <c r="ER367" s="155"/>
      <c r="ES367" s="5"/>
      <c r="ET367" s="5"/>
      <c r="EU367" s="5"/>
      <c r="EV367" s="5"/>
      <c r="EW367" s="5"/>
      <c r="EX367" s="5"/>
      <c r="EY367" s="5"/>
      <c r="EZ367" s="5"/>
      <c r="FA367" s="155"/>
      <c r="FB367" s="5"/>
      <c r="FC367" s="5"/>
      <c r="FD367" s="155"/>
      <c r="FE367" s="5"/>
      <c r="FF367" s="5"/>
      <c r="FG367" s="155"/>
      <c r="FH367" s="5"/>
      <c r="FI367" s="5"/>
      <c r="FJ367" s="155"/>
      <c r="FK367" s="5"/>
      <c r="FL367" s="5"/>
      <c r="FM367" s="155"/>
      <c r="FN367" s="5"/>
      <c r="FO367" s="5"/>
      <c r="FP367" s="15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249"/>
    </row>
    <row r="368" spans="1:183" ht="21" customHeight="1">
      <c r="A368" s="46">
        <v>344</v>
      </c>
      <c r="B368" s="210" t="s">
        <v>1043</v>
      </c>
      <c r="C368" s="95" t="s">
        <v>1044</v>
      </c>
      <c r="D368" s="50" t="s">
        <v>83</v>
      </c>
      <c r="E368" s="27">
        <v>165</v>
      </c>
      <c r="F368" s="28">
        <v>0</v>
      </c>
      <c r="G368" s="28"/>
      <c r="H368" s="269">
        <f t="shared" si="84"/>
        <v>0</v>
      </c>
      <c r="I368" s="93">
        <f t="shared" si="85"/>
        <v>0</v>
      </c>
      <c r="J368" s="49">
        <f t="shared" si="86"/>
        <v>85</v>
      </c>
      <c r="K368" s="263">
        <f aca="true" t="shared" si="90" ref="K368:K431">I368+J368</f>
        <v>85</v>
      </c>
      <c r="L368" s="147">
        <f t="shared" si="87"/>
        <v>150</v>
      </c>
      <c r="M368" s="136">
        <f t="shared" si="88"/>
        <v>195</v>
      </c>
      <c r="N368" s="188">
        <f>L368-K368-H368</f>
        <v>65</v>
      </c>
      <c r="O368" s="142">
        <f t="shared" si="89"/>
        <v>10725</v>
      </c>
      <c r="P368" s="49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155"/>
      <c r="BS368" s="5"/>
      <c r="BT368" s="5"/>
      <c r="BU368" s="5"/>
      <c r="BV368" s="5"/>
      <c r="BW368" s="5"/>
      <c r="BX368" s="155"/>
      <c r="BY368" s="5"/>
      <c r="BZ368" s="5"/>
      <c r="CA368" s="155"/>
      <c r="CB368" s="5"/>
      <c r="CC368" s="5"/>
      <c r="CD368" s="155"/>
      <c r="CE368" s="5"/>
      <c r="CF368" s="5"/>
      <c r="CG368" s="5">
        <v>85</v>
      </c>
      <c r="CH368" s="5">
        <v>150</v>
      </c>
      <c r="CI368" s="5"/>
      <c r="CJ368" s="5"/>
      <c r="CK368" s="5"/>
      <c r="CL368" s="5"/>
      <c r="CM368" s="5"/>
      <c r="CN368" s="5"/>
      <c r="CO368" s="5"/>
      <c r="CP368" s="155"/>
      <c r="CQ368" s="5"/>
      <c r="CR368" s="5"/>
      <c r="CS368" s="5"/>
      <c r="CT368" s="5"/>
      <c r="CU368" s="5"/>
      <c r="CV368" s="15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155"/>
      <c r="DI368" s="5"/>
      <c r="DJ368" s="5"/>
      <c r="DK368" s="155"/>
      <c r="DL368" s="5"/>
      <c r="DM368" s="5"/>
      <c r="DN368" s="15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155"/>
      <c r="DZ368" s="5"/>
      <c r="EA368" s="5"/>
      <c r="EB368" s="5"/>
      <c r="EC368" s="155"/>
      <c r="ED368" s="5"/>
      <c r="EE368" s="5"/>
      <c r="EF368" s="160"/>
      <c r="EG368" s="5"/>
      <c r="EH368" s="5"/>
      <c r="EI368" s="5"/>
      <c r="EJ368" s="5"/>
      <c r="EK368" s="5"/>
      <c r="EL368" s="150"/>
      <c r="EM368" s="5"/>
      <c r="EN368" s="5"/>
      <c r="EO368" s="5"/>
      <c r="EP368" s="5"/>
      <c r="EQ368" s="5"/>
      <c r="ER368" s="155"/>
      <c r="ES368" s="5"/>
      <c r="ET368" s="5"/>
      <c r="EU368" s="5"/>
      <c r="EV368" s="5"/>
      <c r="EW368" s="5"/>
      <c r="EX368" s="5"/>
      <c r="EY368" s="5"/>
      <c r="EZ368" s="5"/>
      <c r="FA368" s="155"/>
      <c r="FB368" s="5"/>
      <c r="FC368" s="5"/>
      <c r="FD368" s="155"/>
      <c r="FE368" s="5"/>
      <c r="FF368" s="5"/>
      <c r="FG368" s="155"/>
      <c r="FH368" s="5"/>
      <c r="FI368" s="5"/>
      <c r="FJ368" s="155"/>
      <c r="FK368" s="5"/>
      <c r="FL368" s="5"/>
      <c r="FM368" s="155"/>
      <c r="FN368" s="5"/>
      <c r="FO368" s="5"/>
      <c r="FP368" s="15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249"/>
    </row>
    <row r="369" spans="1:183" ht="21" customHeight="1">
      <c r="A369" s="46">
        <v>345</v>
      </c>
      <c r="B369" s="210" t="s">
        <v>1045</v>
      </c>
      <c r="C369" s="95" t="s">
        <v>1517</v>
      </c>
      <c r="D369" s="50" t="s">
        <v>78</v>
      </c>
      <c r="E369" s="27">
        <v>117.7</v>
      </c>
      <c r="F369" s="28">
        <v>2</v>
      </c>
      <c r="G369" s="28"/>
      <c r="H369" s="269">
        <f t="shared" si="84"/>
        <v>2</v>
      </c>
      <c r="I369" s="93">
        <f t="shared" si="85"/>
        <v>0</v>
      </c>
      <c r="J369" s="49">
        <f t="shared" si="86"/>
        <v>0</v>
      </c>
      <c r="K369" s="263">
        <f t="shared" si="90"/>
        <v>0</v>
      </c>
      <c r="L369" s="147">
        <f t="shared" si="87"/>
        <v>30</v>
      </c>
      <c r="M369" s="136">
        <f t="shared" si="88"/>
        <v>39</v>
      </c>
      <c r="N369" s="188">
        <f>L369-K369-H369</f>
        <v>28</v>
      </c>
      <c r="O369" s="142">
        <f t="shared" si="89"/>
        <v>3295.6</v>
      </c>
      <c r="P369" s="49"/>
      <c r="Q369" s="5"/>
      <c r="R369" s="5"/>
      <c r="S369" s="5"/>
      <c r="T369" s="5"/>
      <c r="U369" s="5"/>
      <c r="V369" s="5"/>
      <c r="W369" s="5"/>
      <c r="X369" s="5"/>
      <c r="Y369" s="5"/>
      <c r="Z369" s="5">
        <v>2</v>
      </c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155"/>
      <c r="BS369" s="5"/>
      <c r="BT369" s="5"/>
      <c r="BU369" s="5"/>
      <c r="BV369" s="5">
        <v>10</v>
      </c>
      <c r="BW369" s="5"/>
      <c r="BX369" s="155"/>
      <c r="BY369" s="5"/>
      <c r="BZ369" s="5"/>
      <c r="CA369" s="155"/>
      <c r="CB369" s="5"/>
      <c r="CC369" s="5"/>
      <c r="CD369" s="15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155"/>
      <c r="CQ369" s="5"/>
      <c r="CR369" s="5"/>
      <c r="CS369" s="5"/>
      <c r="CT369" s="5">
        <v>1</v>
      </c>
      <c r="CU369" s="5"/>
      <c r="CV369" s="15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155"/>
      <c r="DI369" s="5"/>
      <c r="DJ369" s="5"/>
      <c r="DK369" s="155"/>
      <c r="DL369" s="5"/>
      <c r="DM369" s="5"/>
      <c r="DN369" s="15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155"/>
      <c r="DZ369" s="5"/>
      <c r="EA369" s="5"/>
      <c r="EB369" s="5"/>
      <c r="EC369" s="155"/>
      <c r="ED369" s="5"/>
      <c r="EE369" s="5"/>
      <c r="EF369" s="160"/>
      <c r="EG369" s="5">
        <v>10</v>
      </c>
      <c r="EH369" s="5"/>
      <c r="EI369" s="5"/>
      <c r="EJ369" s="5"/>
      <c r="EK369" s="5"/>
      <c r="EL369" s="150"/>
      <c r="EM369" s="5"/>
      <c r="EN369" s="5"/>
      <c r="EO369" s="5"/>
      <c r="EP369" s="5"/>
      <c r="EQ369" s="5"/>
      <c r="ER369" s="155"/>
      <c r="ES369" s="5"/>
      <c r="ET369" s="5"/>
      <c r="EU369" s="5"/>
      <c r="EV369" s="5"/>
      <c r="EW369" s="5"/>
      <c r="EX369" s="5"/>
      <c r="EY369" s="5"/>
      <c r="EZ369" s="5"/>
      <c r="FA369" s="155"/>
      <c r="FB369" s="5"/>
      <c r="FC369" s="5"/>
      <c r="FD369" s="155"/>
      <c r="FE369" s="5">
        <v>3</v>
      </c>
      <c r="FF369" s="5"/>
      <c r="FG369" s="155"/>
      <c r="FH369" s="5">
        <v>2</v>
      </c>
      <c r="FI369" s="5"/>
      <c r="FJ369" s="155"/>
      <c r="FK369" s="5"/>
      <c r="FL369" s="5"/>
      <c r="FM369" s="155"/>
      <c r="FN369" s="5"/>
      <c r="FO369" s="5"/>
      <c r="FP369" s="155"/>
      <c r="FQ369" s="5">
        <v>2</v>
      </c>
      <c r="FR369" s="5"/>
      <c r="FS369" s="5"/>
      <c r="FT369" s="5"/>
      <c r="FU369" s="5"/>
      <c r="FV369" s="5"/>
      <c r="FW369" s="5"/>
      <c r="FX369" s="5"/>
      <c r="FY369" s="5"/>
      <c r="FZ369" s="5"/>
      <c r="GA369" s="249"/>
    </row>
    <row r="370" spans="1:183" ht="21" customHeight="1">
      <c r="A370" s="46">
        <v>346</v>
      </c>
      <c r="B370" s="210" t="s">
        <v>1046</v>
      </c>
      <c r="C370" s="95" t="s">
        <v>1518</v>
      </c>
      <c r="D370" s="50" t="s">
        <v>78</v>
      </c>
      <c r="E370" s="27">
        <v>556.4</v>
      </c>
      <c r="F370" s="28">
        <v>17</v>
      </c>
      <c r="G370" s="28"/>
      <c r="H370" s="269">
        <f t="shared" si="84"/>
        <v>17</v>
      </c>
      <c r="I370" s="93">
        <f t="shared" si="85"/>
        <v>0</v>
      </c>
      <c r="J370" s="49">
        <f t="shared" si="86"/>
        <v>0</v>
      </c>
      <c r="K370" s="263">
        <f t="shared" si="90"/>
        <v>0</v>
      </c>
      <c r="L370" s="147">
        <f t="shared" si="87"/>
        <v>0</v>
      </c>
      <c r="M370" s="136">
        <f t="shared" si="88"/>
        <v>0</v>
      </c>
      <c r="N370" s="188"/>
      <c r="O370" s="142">
        <f t="shared" si="89"/>
        <v>0</v>
      </c>
      <c r="P370" s="49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155"/>
      <c r="BS370" s="5"/>
      <c r="BT370" s="5"/>
      <c r="BU370" s="5"/>
      <c r="BV370" s="5"/>
      <c r="BW370" s="5"/>
      <c r="BX370" s="155"/>
      <c r="BY370" s="5"/>
      <c r="BZ370" s="5"/>
      <c r="CA370" s="155"/>
      <c r="CB370" s="5"/>
      <c r="CC370" s="5"/>
      <c r="CD370" s="15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155"/>
      <c r="CQ370" s="5"/>
      <c r="CR370" s="5"/>
      <c r="CS370" s="5"/>
      <c r="CT370" s="5"/>
      <c r="CU370" s="5"/>
      <c r="CV370" s="15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155"/>
      <c r="DI370" s="5"/>
      <c r="DJ370" s="5"/>
      <c r="DK370" s="155"/>
      <c r="DL370" s="5"/>
      <c r="DM370" s="5"/>
      <c r="DN370" s="15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155"/>
      <c r="DZ370" s="5"/>
      <c r="EA370" s="5"/>
      <c r="EB370" s="5"/>
      <c r="EC370" s="155"/>
      <c r="ED370" s="5"/>
      <c r="EE370" s="5"/>
      <c r="EF370" s="160"/>
      <c r="EG370" s="5"/>
      <c r="EH370" s="5"/>
      <c r="EI370" s="5"/>
      <c r="EJ370" s="5"/>
      <c r="EK370" s="5"/>
      <c r="EL370" s="150"/>
      <c r="EM370" s="5"/>
      <c r="EN370" s="5"/>
      <c r="EO370" s="5"/>
      <c r="EP370" s="5"/>
      <c r="EQ370" s="5"/>
      <c r="ER370" s="155"/>
      <c r="ES370" s="5"/>
      <c r="ET370" s="5"/>
      <c r="EU370" s="5"/>
      <c r="EV370" s="5"/>
      <c r="EW370" s="5"/>
      <c r="EX370" s="5"/>
      <c r="EY370" s="5"/>
      <c r="EZ370" s="5"/>
      <c r="FA370" s="155"/>
      <c r="FB370" s="5"/>
      <c r="FC370" s="5"/>
      <c r="FD370" s="155"/>
      <c r="FE370" s="5"/>
      <c r="FF370" s="5"/>
      <c r="FG370" s="155"/>
      <c r="FH370" s="5"/>
      <c r="FI370" s="5"/>
      <c r="FJ370" s="155"/>
      <c r="FK370" s="5"/>
      <c r="FL370" s="5"/>
      <c r="FM370" s="155"/>
      <c r="FN370" s="5"/>
      <c r="FO370" s="5"/>
      <c r="FP370" s="15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249"/>
    </row>
    <row r="371" spans="1:183" ht="21" customHeight="1">
      <c r="A371" s="46">
        <v>347</v>
      </c>
      <c r="B371" s="210" t="s">
        <v>1047</v>
      </c>
      <c r="C371" s="95" t="s">
        <v>1048</v>
      </c>
      <c r="D371" s="50" t="s">
        <v>78</v>
      </c>
      <c r="E371" s="27">
        <v>45</v>
      </c>
      <c r="F371" s="28">
        <v>90</v>
      </c>
      <c r="G371" s="28">
        <v>70</v>
      </c>
      <c r="H371" s="269">
        <f t="shared" si="84"/>
        <v>160</v>
      </c>
      <c r="I371" s="93">
        <f t="shared" si="85"/>
        <v>0</v>
      </c>
      <c r="J371" s="49">
        <f t="shared" si="86"/>
        <v>10</v>
      </c>
      <c r="K371" s="263">
        <f t="shared" si="90"/>
        <v>10</v>
      </c>
      <c r="L371" s="147">
        <f t="shared" si="87"/>
        <v>70</v>
      </c>
      <c r="M371" s="136">
        <f t="shared" si="88"/>
        <v>91</v>
      </c>
      <c r="N371" s="188"/>
      <c r="O371" s="142">
        <f t="shared" si="89"/>
        <v>0</v>
      </c>
      <c r="P371" s="49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155"/>
      <c r="BS371" s="5"/>
      <c r="BT371" s="5"/>
      <c r="BU371" s="5"/>
      <c r="BV371" s="5"/>
      <c r="BW371" s="5"/>
      <c r="BX371" s="155"/>
      <c r="BY371" s="5"/>
      <c r="BZ371" s="5"/>
      <c r="CA371" s="155"/>
      <c r="CB371" s="5"/>
      <c r="CC371" s="5"/>
      <c r="CD371" s="15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155"/>
      <c r="CQ371" s="5"/>
      <c r="CR371" s="5"/>
      <c r="CS371" s="5"/>
      <c r="CT371" s="5"/>
      <c r="CU371" s="5"/>
      <c r="CV371" s="15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155"/>
      <c r="DI371" s="5"/>
      <c r="DJ371" s="5"/>
      <c r="DK371" s="155">
        <v>10</v>
      </c>
      <c r="DL371" s="5">
        <v>30</v>
      </c>
      <c r="DM371" s="5"/>
      <c r="DN371" s="155"/>
      <c r="DO371" s="5"/>
      <c r="DP371" s="5"/>
      <c r="DQ371" s="5"/>
      <c r="DR371" s="5">
        <v>40</v>
      </c>
      <c r="DS371" s="5"/>
      <c r="DT371" s="5"/>
      <c r="DU371" s="5"/>
      <c r="DV371" s="5"/>
      <c r="DW371" s="5"/>
      <c r="DX371" s="5"/>
      <c r="DY371" s="155"/>
      <c r="DZ371" s="5"/>
      <c r="EA371" s="5"/>
      <c r="EB371" s="5"/>
      <c r="EC371" s="155"/>
      <c r="ED371" s="5"/>
      <c r="EE371" s="5"/>
      <c r="EF371" s="160"/>
      <c r="EG371" s="5"/>
      <c r="EH371" s="5"/>
      <c r="EI371" s="5"/>
      <c r="EJ371" s="5"/>
      <c r="EK371" s="5"/>
      <c r="EL371" s="150"/>
      <c r="EM371" s="5"/>
      <c r="EN371" s="5"/>
      <c r="EO371" s="5"/>
      <c r="EP371" s="5"/>
      <c r="EQ371" s="5"/>
      <c r="ER371" s="155"/>
      <c r="ES371" s="5"/>
      <c r="ET371" s="5"/>
      <c r="EU371" s="5"/>
      <c r="EV371" s="5"/>
      <c r="EW371" s="5"/>
      <c r="EX371" s="5"/>
      <c r="EY371" s="5"/>
      <c r="EZ371" s="5"/>
      <c r="FA371" s="155"/>
      <c r="FB371" s="5"/>
      <c r="FC371" s="5"/>
      <c r="FD371" s="155"/>
      <c r="FE371" s="5"/>
      <c r="FF371" s="5"/>
      <c r="FG371" s="155"/>
      <c r="FH371" s="5"/>
      <c r="FI371" s="5"/>
      <c r="FJ371" s="155"/>
      <c r="FK371" s="5"/>
      <c r="FL371" s="5"/>
      <c r="FM371" s="155"/>
      <c r="FN371" s="5"/>
      <c r="FO371" s="5"/>
      <c r="FP371" s="15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249"/>
    </row>
    <row r="372" spans="1:183" ht="21" customHeight="1">
      <c r="A372" s="46">
        <v>348</v>
      </c>
      <c r="B372" s="94" t="s">
        <v>1049</v>
      </c>
      <c r="C372" s="95" t="s">
        <v>1050</v>
      </c>
      <c r="D372" s="50" t="s">
        <v>78</v>
      </c>
      <c r="E372" s="27">
        <v>450</v>
      </c>
      <c r="F372" s="28">
        <v>0</v>
      </c>
      <c r="G372" s="28"/>
      <c r="H372" s="269">
        <f t="shared" si="84"/>
        <v>0</v>
      </c>
      <c r="I372" s="93">
        <f t="shared" si="85"/>
        <v>0</v>
      </c>
      <c r="J372" s="49">
        <f t="shared" si="86"/>
        <v>0</v>
      </c>
      <c r="K372" s="263">
        <f t="shared" si="90"/>
        <v>0</v>
      </c>
      <c r="L372" s="147">
        <f t="shared" si="87"/>
        <v>1</v>
      </c>
      <c r="M372" s="136">
        <f t="shared" si="88"/>
        <v>1.3</v>
      </c>
      <c r="N372" s="188">
        <f>L372-K372-H372</f>
        <v>1</v>
      </c>
      <c r="O372" s="142">
        <f t="shared" si="89"/>
        <v>450</v>
      </c>
      <c r="P372" s="49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155"/>
      <c r="BS372" s="5"/>
      <c r="BT372" s="5"/>
      <c r="BU372" s="5"/>
      <c r="BV372" s="5"/>
      <c r="BW372" s="5"/>
      <c r="BX372" s="155"/>
      <c r="BY372" s="5"/>
      <c r="BZ372" s="5"/>
      <c r="CA372" s="155"/>
      <c r="CB372" s="5"/>
      <c r="CC372" s="5"/>
      <c r="CD372" s="15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155"/>
      <c r="CQ372" s="5"/>
      <c r="CR372" s="5"/>
      <c r="CS372" s="5"/>
      <c r="CT372" s="5">
        <v>1</v>
      </c>
      <c r="CU372" s="5"/>
      <c r="CV372" s="15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155"/>
      <c r="DI372" s="5"/>
      <c r="DJ372" s="5"/>
      <c r="DK372" s="155"/>
      <c r="DL372" s="5"/>
      <c r="DM372" s="5"/>
      <c r="DN372" s="15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155"/>
      <c r="DZ372" s="5"/>
      <c r="EA372" s="5"/>
      <c r="EB372" s="5"/>
      <c r="EC372" s="155"/>
      <c r="ED372" s="5"/>
      <c r="EE372" s="5"/>
      <c r="EF372" s="160"/>
      <c r="EG372" s="5"/>
      <c r="EH372" s="5"/>
      <c r="EI372" s="5"/>
      <c r="EJ372" s="5"/>
      <c r="EK372" s="5"/>
      <c r="EL372" s="150"/>
      <c r="EM372" s="5"/>
      <c r="EN372" s="5"/>
      <c r="EO372" s="5"/>
      <c r="EP372" s="5"/>
      <c r="EQ372" s="5"/>
      <c r="ER372" s="155"/>
      <c r="ES372" s="5"/>
      <c r="ET372" s="5"/>
      <c r="EU372" s="5"/>
      <c r="EV372" s="5"/>
      <c r="EW372" s="5"/>
      <c r="EX372" s="5"/>
      <c r="EY372" s="5"/>
      <c r="EZ372" s="5"/>
      <c r="FA372" s="155"/>
      <c r="FB372" s="5"/>
      <c r="FC372" s="5"/>
      <c r="FD372" s="155"/>
      <c r="FE372" s="5"/>
      <c r="FF372" s="5"/>
      <c r="FG372" s="155"/>
      <c r="FH372" s="5"/>
      <c r="FI372" s="5"/>
      <c r="FJ372" s="155"/>
      <c r="FK372" s="5"/>
      <c r="FL372" s="5"/>
      <c r="FM372" s="155"/>
      <c r="FN372" s="5"/>
      <c r="FO372" s="5"/>
      <c r="FP372" s="15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249"/>
    </row>
    <row r="373" spans="1:183" ht="21" customHeight="1">
      <c r="A373" s="46">
        <v>349</v>
      </c>
      <c r="B373" s="210" t="s">
        <v>1051</v>
      </c>
      <c r="C373" s="51" t="s">
        <v>1052</v>
      </c>
      <c r="D373" s="50" t="s">
        <v>78</v>
      </c>
      <c r="E373" s="27">
        <v>150</v>
      </c>
      <c r="F373" s="28">
        <v>0</v>
      </c>
      <c r="G373" s="28">
        <v>10</v>
      </c>
      <c r="H373" s="269">
        <f t="shared" si="84"/>
        <v>10</v>
      </c>
      <c r="I373" s="93">
        <f t="shared" si="85"/>
        <v>0</v>
      </c>
      <c r="J373" s="49">
        <f t="shared" si="86"/>
        <v>0</v>
      </c>
      <c r="K373" s="263">
        <f t="shared" si="90"/>
        <v>0</v>
      </c>
      <c r="L373" s="147">
        <f t="shared" si="87"/>
        <v>13</v>
      </c>
      <c r="M373" s="136">
        <f t="shared" si="88"/>
        <v>16.900000000000002</v>
      </c>
      <c r="N373" s="188">
        <f>L373-K373-H373</f>
        <v>3</v>
      </c>
      <c r="O373" s="142">
        <f t="shared" si="89"/>
        <v>450</v>
      </c>
      <c r="P373" s="49"/>
      <c r="Q373" s="5">
        <v>10</v>
      </c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155"/>
      <c r="BS373" s="5"/>
      <c r="BT373" s="5"/>
      <c r="BU373" s="5"/>
      <c r="BV373" s="5"/>
      <c r="BW373" s="5"/>
      <c r="BX373" s="155"/>
      <c r="BY373" s="5"/>
      <c r="BZ373" s="5"/>
      <c r="CA373" s="155"/>
      <c r="CB373" s="5"/>
      <c r="CC373" s="5"/>
      <c r="CD373" s="155"/>
      <c r="CE373" s="5">
        <v>3</v>
      </c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155"/>
      <c r="CQ373" s="5"/>
      <c r="CR373" s="5"/>
      <c r="CS373" s="5"/>
      <c r="CT373" s="5"/>
      <c r="CU373" s="5"/>
      <c r="CV373" s="15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155"/>
      <c r="DI373" s="5"/>
      <c r="DJ373" s="5"/>
      <c r="DK373" s="155"/>
      <c r="DL373" s="5"/>
      <c r="DM373" s="5"/>
      <c r="DN373" s="15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155"/>
      <c r="DZ373" s="5"/>
      <c r="EA373" s="5"/>
      <c r="EB373" s="5"/>
      <c r="EC373" s="155"/>
      <c r="ED373" s="5"/>
      <c r="EE373" s="5"/>
      <c r="EF373" s="160"/>
      <c r="EG373" s="5"/>
      <c r="EH373" s="5"/>
      <c r="EI373" s="5"/>
      <c r="EJ373" s="5"/>
      <c r="EK373" s="5"/>
      <c r="EL373" s="150"/>
      <c r="EM373" s="5"/>
      <c r="EN373" s="5"/>
      <c r="EO373" s="5"/>
      <c r="EP373" s="5"/>
      <c r="EQ373" s="5"/>
      <c r="ER373" s="155"/>
      <c r="ES373" s="5"/>
      <c r="ET373" s="5"/>
      <c r="EU373" s="5"/>
      <c r="EV373" s="5"/>
      <c r="EW373" s="5"/>
      <c r="EX373" s="5"/>
      <c r="EY373" s="5"/>
      <c r="EZ373" s="5"/>
      <c r="FA373" s="155"/>
      <c r="FB373" s="5"/>
      <c r="FC373" s="5"/>
      <c r="FD373" s="155"/>
      <c r="FE373" s="5"/>
      <c r="FF373" s="5"/>
      <c r="FG373" s="155"/>
      <c r="FH373" s="5"/>
      <c r="FI373" s="5"/>
      <c r="FJ373" s="155"/>
      <c r="FK373" s="5"/>
      <c r="FL373" s="5"/>
      <c r="FM373" s="155"/>
      <c r="FN373" s="5"/>
      <c r="FO373" s="5"/>
      <c r="FP373" s="15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249"/>
    </row>
    <row r="374" spans="1:183" ht="21" customHeight="1">
      <c r="A374" s="46">
        <v>350</v>
      </c>
      <c r="B374" s="210" t="s">
        <v>1402</v>
      </c>
      <c r="C374" s="51" t="s">
        <v>1053</v>
      </c>
      <c r="D374" s="50" t="s">
        <v>78</v>
      </c>
      <c r="E374" s="27">
        <v>200.09</v>
      </c>
      <c r="F374" s="28">
        <v>0</v>
      </c>
      <c r="G374" s="28">
        <v>18</v>
      </c>
      <c r="H374" s="269">
        <f t="shared" si="84"/>
        <v>18</v>
      </c>
      <c r="I374" s="93">
        <f t="shared" si="85"/>
        <v>0</v>
      </c>
      <c r="J374" s="49">
        <f t="shared" si="86"/>
        <v>0</v>
      </c>
      <c r="K374" s="263">
        <f t="shared" si="90"/>
        <v>0</v>
      </c>
      <c r="L374" s="147">
        <f t="shared" si="87"/>
        <v>0</v>
      </c>
      <c r="M374" s="136">
        <f t="shared" si="88"/>
        <v>0</v>
      </c>
      <c r="N374" s="188"/>
      <c r="O374" s="142">
        <f t="shared" si="89"/>
        <v>0</v>
      </c>
      <c r="P374" s="49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155"/>
      <c r="BS374" s="5"/>
      <c r="BT374" s="5"/>
      <c r="BU374" s="5"/>
      <c r="BV374" s="5"/>
      <c r="BW374" s="5"/>
      <c r="BX374" s="155"/>
      <c r="BY374" s="5"/>
      <c r="BZ374" s="5"/>
      <c r="CA374" s="155"/>
      <c r="CB374" s="5"/>
      <c r="CC374" s="5"/>
      <c r="CD374" s="15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155"/>
      <c r="CQ374" s="5"/>
      <c r="CR374" s="5"/>
      <c r="CS374" s="5"/>
      <c r="CT374" s="5"/>
      <c r="CU374" s="5"/>
      <c r="CV374" s="15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155"/>
      <c r="DI374" s="5"/>
      <c r="DJ374" s="5"/>
      <c r="DK374" s="155"/>
      <c r="DL374" s="5"/>
      <c r="DM374" s="5"/>
      <c r="DN374" s="15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155"/>
      <c r="DZ374" s="5"/>
      <c r="EA374" s="5"/>
      <c r="EB374" s="5"/>
      <c r="EC374" s="155"/>
      <c r="ED374" s="5"/>
      <c r="EE374" s="5"/>
      <c r="EF374" s="160"/>
      <c r="EG374" s="5"/>
      <c r="EH374" s="5"/>
      <c r="EI374" s="5"/>
      <c r="EJ374" s="5"/>
      <c r="EK374" s="5"/>
      <c r="EL374" s="150"/>
      <c r="EM374" s="5"/>
      <c r="EN374" s="5"/>
      <c r="EO374" s="5"/>
      <c r="EP374" s="5"/>
      <c r="EQ374" s="5"/>
      <c r="ER374" s="155"/>
      <c r="ES374" s="5"/>
      <c r="ET374" s="5"/>
      <c r="EU374" s="5"/>
      <c r="EV374" s="5"/>
      <c r="EW374" s="5"/>
      <c r="EX374" s="5"/>
      <c r="EY374" s="5"/>
      <c r="EZ374" s="5"/>
      <c r="FA374" s="155"/>
      <c r="FB374" s="5"/>
      <c r="FC374" s="5"/>
      <c r="FD374" s="155"/>
      <c r="FE374" s="5"/>
      <c r="FF374" s="5"/>
      <c r="FG374" s="155"/>
      <c r="FH374" s="5"/>
      <c r="FI374" s="5"/>
      <c r="FJ374" s="155"/>
      <c r="FK374" s="5"/>
      <c r="FL374" s="5"/>
      <c r="FM374" s="155"/>
      <c r="FN374" s="5"/>
      <c r="FO374" s="5"/>
      <c r="FP374" s="15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249"/>
    </row>
    <row r="375" spans="1:183" ht="21" customHeight="1">
      <c r="A375" s="46">
        <v>351</v>
      </c>
      <c r="B375" s="210" t="s">
        <v>1054</v>
      </c>
      <c r="C375" s="51" t="s">
        <v>1055</v>
      </c>
      <c r="D375" s="50" t="s">
        <v>78</v>
      </c>
      <c r="E375" s="27">
        <v>380</v>
      </c>
      <c r="F375" s="28">
        <v>0</v>
      </c>
      <c r="G375" s="28">
        <v>15</v>
      </c>
      <c r="H375" s="269">
        <f t="shared" si="84"/>
        <v>15</v>
      </c>
      <c r="I375" s="93">
        <f t="shared" si="85"/>
        <v>0</v>
      </c>
      <c r="J375" s="49">
        <f t="shared" si="86"/>
        <v>0</v>
      </c>
      <c r="K375" s="263">
        <f t="shared" si="90"/>
        <v>0</v>
      </c>
      <c r="L375" s="147">
        <f t="shared" si="87"/>
        <v>18</v>
      </c>
      <c r="M375" s="136">
        <f t="shared" si="88"/>
        <v>23.400000000000002</v>
      </c>
      <c r="N375" s="188">
        <f>L375-K375-H375</f>
        <v>3</v>
      </c>
      <c r="O375" s="142">
        <f t="shared" si="89"/>
        <v>1140</v>
      </c>
      <c r="P375" s="49"/>
      <c r="Q375" s="5">
        <v>10</v>
      </c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155"/>
      <c r="BS375" s="5"/>
      <c r="BT375" s="5"/>
      <c r="BU375" s="5"/>
      <c r="BV375" s="5"/>
      <c r="BW375" s="5"/>
      <c r="BX375" s="155"/>
      <c r="BY375" s="5"/>
      <c r="BZ375" s="5"/>
      <c r="CA375" s="155"/>
      <c r="CB375" s="5"/>
      <c r="CC375" s="5"/>
      <c r="CD375" s="155"/>
      <c r="CE375" s="5">
        <v>3</v>
      </c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155"/>
      <c r="CQ375" s="5"/>
      <c r="CR375" s="5"/>
      <c r="CS375" s="5"/>
      <c r="CT375" s="5"/>
      <c r="CU375" s="5"/>
      <c r="CV375" s="15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155"/>
      <c r="DI375" s="5"/>
      <c r="DJ375" s="5"/>
      <c r="DK375" s="155"/>
      <c r="DL375" s="5"/>
      <c r="DM375" s="5"/>
      <c r="DN375" s="15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155"/>
      <c r="DZ375" s="5"/>
      <c r="EA375" s="5"/>
      <c r="EB375" s="5"/>
      <c r="EC375" s="155"/>
      <c r="ED375" s="5"/>
      <c r="EE375" s="5"/>
      <c r="EF375" s="160"/>
      <c r="EG375" s="5">
        <v>5</v>
      </c>
      <c r="EH375" s="5"/>
      <c r="EI375" s="5"/>
      <c r="EJ375" s="5"/>
      <c r="EK375" s="5"/>
      <c r="EL375" s="150"/>
      <c r="EM375" s="5"/>
      <c r="EN375" s="5"/>
      <c r="EO375" s="5"/>
      <c r="EP375" s="5"/>
      <c r="EQ375" s="5"/>
      <c r="ER375" s="155"/>
      <c r="ES375" s="5"/>
      <c r="ET375" s="5"/>
      <c r="EU375" s="5"/>
      <c r="EV375" s="5"/>
      <c r="EW375" s="5"/>
      <c r="EX375" s="5"/>
      <c r="EY375" s="5"/>
      <c r="EZ375" s="5"/>
      <c r="FA375" s="155"/>
      <c r="FB375" s="5"/>
      <c r="FC375" s="5"/>
      <c r="FD375" s="155"/>
      <c r="FE375" s="5"/>
      <c r="FF375" s="5"/>
      <c r="FG375" s="155"/>
      <c r="FH375" s="5"/>
      <c r="FI375" s="5"/>
      <c r="FJ375" s="155"/>
      <c r="FK375" s="5"/>
      <c r="FL375" s="5"/>
      <c r="FM375" s="155"/>
      <c r="FN375" s="5"/>
      <c r="FO375" s="5"/>
      <c r="FP375" s="15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249"/>
    </row>
    <row r="376" spans="1:183" ht="21" customHeight="1">
      <c r="A376" s="46">
        <v>352</v>
      </c>
      <c r="B376" s="210" t="s">
        <v>1056</v>
      </c>
      <c r="C376" s="95" t="s">
        <v>1057</v>
      </c>
      <c r="D376" s="50" t="s">
        <v>78</v>
      </c>
      <c r="E376" s="27">
        <v>40</v>
      </c>
      <c r="F376" s="28">
        <v>70</v>
      </c>
      <c r="G376" s="28"/>
      <c r="H376" s="269">
        <f t="shared" si="84"/>
        <v>70</v>
      </c>
      <c r="I376" s="93">
        <f t="shared" si="85"/>
        <v>0</v>
      </c>
      <c r="J376" s="49">
        <f t="shared" si="86"/>
        <v>0</v>
      </c>
      <c r="K376" s="263">
        <f t="shared" si="90"/>
        <v>0</v>
      </c>
      <c r="L376" s="147">
        <f t="shared" si="87"/>
        <v>45</v>
      </c>
      <c r="M376" s="136">
        <f t="shared" si="88"/>
        <v>58.5</v>
      </c>
      <c r="N376" s="188"/>
      <c r="O376" s="142">
        <f t="shared" si="89"/>
        <v>0</v>
      </c>
      <c r="P376" s="49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155"/>
      <c r="BS376" s="5"/>
      <c r="BT376" s="5"/>
      <c r="BU376" s="5"/>
      <c r="BV376" s="5"/>
      <c r="BW376" s="5"/>
      <c r="BX376" s="155"/>
      <c r="BY376" s="5"/>
      <c r="BZ376" s="5"/>
      <c r="CA376" s="155"/>
      <c r="CB376" s="5"/>
      <c r="CC376" s="5"/>
      <c r="CD376" s="15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155"/>
      <c r="CQ376" s="5"/>
      <c r="CR376" s="5"/>
      <c r="CS376" s="5"/>
      <c r="CT376" s="5"/>
      <c r="CU376" s="5"/>
      <c r="CV376" s="155"/>
      <c r="CW376" s="5"/>
      <c r="CX376" s="5"/>
      <c r="CY376" s="5"/>
      <c r="CZ376" s="5">
        <v>15</v>
      </c>
      <c r="DA376" s="5"/>
      <c r="DB376" s="5"/>
      <c r="DC376" s="5"/>
      <c r="DD376" s="5"/>
      <c r="DE376" s="5"/>
      <c r="DF376" s="5"/>
      <c r="DG376" s="5"/>
      <c r="DH376" s="155"/>
      <c r="DI376" s="5"/>
      <c r="DJ376" s="5"/>
      <c r="DK376" s="155"/>
      <c r="DL376" s="5"/>
      <c r="DM376" s="5"/>
      <c r="DN376" s="15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155"/>
      <c r="DZ376" s="5"/>
      <c r="EA376" s="5"/>
      <c r="EB376" s="5"/>
      <c r="EC376" s="155"/>
      <c r="ED376" s="5"/>
      <c r="EE376" s="5"/>
      <c r="EF376" s="160"/>
      <c r="EG376" s="5"/>
      <c r="EH376" s="5"/>
      <c r="EI376" s="5"/>
      <c r="EJ376" s="5"/>
      <c r="EK376" s="5"/>
      <c r="EL376" s="150"/>
      <c r="EM376" s="5"/>
      <c r="EN376" s="5"/>
      <c r="EO376" s="5"/>
      <c r="EP376" s="5"/>
      <c r="EQ376" s="5"/>
      <c r="ER376" s="155"/>
      <c r="ES376" s="5"/>
      <c r="ET376" s="5"/>
      <c r="EU376" s="5"/>
      <c r="EV376" s="5"/>
      <c r="EW376" s="5"/>
      <c r="EX376" s="5"/>
      <c r="EY376" s="5"/>
      <c r="EZ376" s="5"/>
      <c r="FA376" s="155"/>
      <c r="FB376" s="5"/>
      <c r="FC376" s="5"/>
      <c r="FD376" s="155"/>
      <c r="FE376" s="5"/>
      <c r="FF376" s="5"/>
      <c r="FG376" s="155"/>
      <c r="FH376" s="5"/>
      <c r="FI376" s="5"/>
      <c r="FJ376" s="155"/>
      <c r="FK376" s="5">
        <v>30</v>
      </c>
      <c r="FL376" s="5"/>
      <c r="FM376" s="155"/>
      <c r="FN376" s="5"/>
      <c r="FO376" s="5"/>
      <c r="FP376" s="15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249"/>
    </row>
    <row r="377" spans="1:183" ht="21" customHeight="1">
      <c r="A377" s="46">
        <v>353</v>
      </c>
      <c r="B377" s="210" t="s">
        <v>1058</v>
      </c>
      <c r="C377" s="95" t="s">
        <v>1059</v>
      </c>
      <c r="D377" s="50" t="s">
        <v>1060</v>
      </c>
      <c r="E377" s="27">
        <v>24.61</v>
      </c>
      <c r="F377" s="28">
        <v>0</v>
      </c>
      <c r="G377" s="28"/>
      <c r="H377" s="269">
        <f t="shared" si="84"/>
        <v>0</v>
      </c>
      <c r="I377" s="93">
        <f t="shared" si="85"/>
        <v>0</v>
      </c>
      <c r="J377" s="49">
        <f t="shared" si="86"/>
        <v>0</v>
      </c>
      <c r="K377" s="263">
        <f t="shared" si="90"/>
        <v>0</v>
      </c>
      <c r="L377" s="147">
        <f t="shared" si="87"/>
        <v>45</v>
      </c>
      <c r="M377" s="136">
        <f t="shared" si="88"/>
        <v>58.5</v>
      </c>
      <c r="N377" s="188">
        <f aca="true" t="shared" si="91" ref="N377:N391">L377-K377-H377</f>
        <v>45</v>
      </c>
      <c r="O377" s="142">
        <f t="shared" si="89"/>
        <v>1107.45</v>
      </c>
      <c r="P377" s="49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155"/>
      <c r="BS377" s="5"/>
      <c r="BT377" s="5"/>
      <c r="BU377" s="5"/>
      <c r="BV377" s="5"/>
      <c r="BW377" s="5"/>
      <c r="BX377" s="155"/>
      <c r="BY377" s="5"/>
      <c r="BZ377" s="5"/>
      <c r="CA377" s="155"/>
      <c r="CB377" s="5"/>
      <c r="CC377" s="5"/>
      <c r="CD377" s="15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155"/>
      <c r="CQ377" s="5"/>
      <c r="CR377" s="5"/>
      <c r="CS377" s="5"/>
      <c r="CT377" s="5"/>
      <c r="CU377" s="5"/>
      <c r="CV377" s="155"/>
      <c r="CW377" s="5"/>
      <c r="CX377" s="5"/>
      <c r="CY377" s="5"/>
      <c r="CZ377" s="5">
        <v>15</v>
      </c>
      <c r="DA377" s="5"/>
      <c r="DB377" s="5"/>
      <c r="DC377" s="5"/>
      <c r="DD377" s="5"/>
      <c r="DE377" s="5"/>
      <c r="DF377" s="5"/>
      <c r="DG377" s="5"/>
      <c r="DH377" s="155"/>
      <c r="DI377" s="5"/>
      <c r="DJ377" s="5"/>
      <c r="DK377" s="155"/>
      <c r="DL377" s="5"/>
      <c r="DM377" s="5"/>
      <c r="DN377" s="15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155"/>
      <c r="DZ377" s="5"/>
      <c r="EA377" s="5"/>
      <c r="EB377" s="5"/>
      <c r="EC377" s="155"/>
      <c r="ED377" s="5"/>
      <c r="EE377" s="5"/>
      <c r="EF377" s="160"/>
      <c r="EG377" s="5"/>
      <c r="EH377" s="5"/>
      <c r="EI377" s="5"/>
      <c r="EJ377" s="5"/>
      <c r="EK377" s="5"/>
      <c r="EL377" s="150"/>
      <c r="EM377" s="5"/>
      <c r="EN377" s="5"/>
      <c r="EO377" s="5"/>
      <c r="EP377" s="5"/>
      <c r="EQ377" s="5"/>
      <c r="ER377" s="155"/>
      <c r="ES377" s="5"/>
      <c r="ET377" s="5"/>
      <c r="EU377" s="5"/>
      <c r="EV377" s="5"/>
      <c r="EW377" s="5"/>
      <c r="EX377" s="5"/>
      <c r="EY377" s="5"/>
      <c r="EZ377" s="5"/>
      <c r="FA377" s="155"/>
      <c r="FB377" s="5"/>
      <c r="FC377" s="5"/>
      <c r="FD377" s="155"/>
      <c r="FE377" s="5"/>
      <c r="FF377" s="5"/>
      <c r="FG377" s="155"/>
      <c r="FH377" s="5"/>
      <c r="FI377" s="5"/>
      <c r="FJ377" s="155"/>
      <c r="FK377" s="5">
        <v>30</v>
      </c>
      <c r="FL377" s="5"/>
      <c r="FM377" s="155"/>
      <c r="FN377" s="5"/>
      <c r="FO377" s="5"/>
      <c r="FP377" s="15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249"/>
    </row>
    <row r="378" spans="1:183" ht="21" customHeight="1">
      <c r="A378" s="46">
        <v>354</v>
      </c>
      <c r="B378" s="236" t="s">
        <v>1061</v>
      </c>
      <c r="C378" s="52" t="s">
        <v>1062</v>
      </c>
      <c r="D378" s="50" t="s">
        <v>78</v>
      </c>
      <c r="E378" s="27">
        <v>100</v>
      </c>
      <c r="F378" s="28">
        <v>0</v>
      </c>
      <c r="G378" s="28"/>
      <c r="H378" s="269">
        <f t="shared" si="84"/>
        <v>0</v>
      </c>
      <c r="I378" s="93">
        <f t="shared" si="85"/>
        <v>0</v>
      </c>
      <c r="J378" s="49">
        <f t="shared" si="86"/>
        <v>0</v>
      </c>
      <c r="K378" s="263">
        <f t="shared" si="90"/>
        <v>0</v>
      </c>
      <c r="L378" s="147">
        <f t="shared" si="87"/>
        <v>8</v>
      </c>
      <c r="M378" s="136">
        <f t="shared" si="88"/>
        <v>10.4</v>
      </c>
      <c r="N378" s="188">
        <f t="shared" si="91"/>
        <v>8</v>
      </c>
      <c r="O378" s="142">
        <f t="shared" si="89"/>
        <v>800</v>
      </c>
      <c r="P378" s="49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155"/>
      <c r="BS378" s="5"/>
      <c r="BT378" s="5"/>
      <c r="BU378" s="5"/>
      <c r="BV378" s="5"/>
      <c r="BW378" s="5"/>
      <c r="BX378" s="155"/>
      <c r="BY378" s="5"/>
      <c r="BZ378" s="5"/>
      <c r="CA378" s="155"/>
      <c r="CB378" s="5"/>
      <c r="CC378" s="5"/>
      <c r="CD378" s="15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155"/>
      <c r="CQ378" s="5"/>
      <c r="CR378" s="5"/>
      <c r="CS378" s="5"/>
      <c r="CT378" s="5"/>
      <c r="CU378" s="5"/>
      <c r="CV378" s="15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155"/>
      <c r="DI378" s="5">
        <v>5</v>
      </c>
      <c r="DJ378" s="5"/>
      <c r="DK378" s="155"/>
      <c r="DL378" s="5"/>
      <c r="DM378" s="5"/>
      <c r="DN378" s="15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155"/>
      <c r="DZ378" s="5"/>
      <c r="EA378" s="5"/>
      <c r="EB378" s="5"/>
      <c r="EC378" s="155"/>
      <c r="ED378" s="5">
        <v>3</v>
      </c>
      <c r="EE378" s="5"/>
      <c r="EF378" s="160"/>
      <c r="EG378" s="5"/>
      <c r="EH378" s="5"/>
      <c r="EI378" s="5"/>
      <c r="EJ378" s="5"/>
      <c r="EK378" s="5"/>
      <c r="EL378" s="150"/>
      <c r="EM378" s="5"/>
      <c r="EN378" s="5"/>
      <c r="EO378" s="5"/>
      <c r="EP378" s="5"/>
      <c r="EQ378" s="5"/>
      <c r="ER378" s="155"/>
      <c r="ES378" s="5"/>
      <c r="ET378" s="5"/>
      <c r="EU378" s="5"/>
      <c r="EV378" s="5"/>
      <c r="EW378" s="5"/>
      <c r="EX378" s="5"/>
      <c r="EY378" s="5"/>
      <c r="EZ378" s="5"/>
      <c r="FA378" s="155"/>
      <c r="FB378" s="5"/>
      <c r="FC378" s="5"/>
      <c r="FD378" s="155"/>
      <c r="FE378" s="5"/>
      <c r="FF378" s="5"/>
      <c r="FG378" s="155"/>
      <c r="FH378" s="5"/>
      <c r="FI378" s="5"/>
      <c r="FJ378" s="155"/>
      <c r="FK378" s="5"/>
      <c r="FL378" s="5"/>
      <c r="FM378" s="155"/>
      <c r="FN378" s="5"/>
      <c r="FO378" s="5"/>
      <c r="FP378" s="15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249"/>
    </row>
    <row r="379" spans="1:183" ht="21" customHeight="1">
      <c r="A379" s="46">
        <v>355</v>
      </c>
      <c r="B379" s="94" t="s">
        <v>1063</v>
      </c>
      <c r="C379" s="95" t="s">
        <v>1064</v>
      </c>
      <c r="D379" s="50" t="s">
        <v>116</v>
      </c>
      <c r="E379" s="27">
        <v>55</v>
      </c>
      <c r="F379" s="28">
        <v>0</v>
      </c>
      <c r="G379" s="28"/>
      <c r="H379" s="269">
        <f t="shared" si="84"/>
        <v>0</v>
      </c>
      <c r="I379" s="93">
        <f t="shared" si="85"/>
        <v>0</v>
      </c>
      <c r="J379" s="49">
        <f t="shared" si="86"/>
        <v>0</v>
      </c>
      <c r="K379" s="263">
        <f t="shared" si="90"/>
        <v>0</v>
      </c>
      <c r="L379" s="147">
        <f t="shared" si="87"/>
        <v>72</v>
      </c>
      <c r="M379" s="136">
        <f t="shared" si="88"/>
        <v>93.60000000000001</v>
      </c>
      <c r="N379" s="188">
        <f t="shared" si="91"/>
        <v>72</v>
      </c>
      <c r="O379" s="142">
        <f t="shared" si="89"/>
        <v>3960</v>
      </c>
      <c r="P379" s="49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155"/>
      <c r="BS379" s="5"/>
      <c r="BT379" s="5"/>
      <c r="BU379" s="5"/>
      <c r="BV379" s="5"/>
      <c r="BW379" s="5"/>
      <c r="BX379" s="155"/>
      <c r="BY379" s="5"/>
      <c r="BZ379" s="5"/>
      <c r="CA379" s="155"/>
      <c r="CB379" s="5"/>
      <c r="CC379" s="5"/>
      <c r="CD379" s="15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155"/>
      <c r="CQ379" s="5"/>
      <c r="CR379" s="5"/>
      <c r="CS379" s="5"/>
      <c r="CT379" s="5"/>
      <c r="CU379" s="5"/>
      <c r="CV379" s="15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155"/>
      <c r="DI379" s="5"/>
      <c r="DJ379" s="5"/>
      <c r="DK379" s="155"/>
      <c r="DL379" s="5"/>
      <c r="DM379" s="5"/>
      <c r="DN379" s="15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155"/>
      <c r="DZ379" s="5"/>
      <c r="EA379" s="5"/>
      <c r="EB379" s="5"/>
      <c r="EC379" s="155"/>
      <c r="ED379" s="5"/>
      <c r="EE379" s="5"/>
      <c r="EF379" s="160"/>
      <c r="EG379" s="5"/>
      <c r="EH379" s="5"/>
      <c r="EI379" s="5"/>
      <c r="EJ379" s="5"/>
      <c r="EK379" s="5"/>
      <c r="EL379" s="150"/>
      <c r="EM379" s="5"/>
      <c r="EN379" s="5"/>
      <c r="EO379" s="5"/>
      <c r="EP379" s="5"/>
      <c r="EQ379" s="5"/>
      <c r="ER379" s="155"/>
      <c r="ES379" s="5"/>
      <c r="ET379" s="5"/>
      <c r="EU379" s="5"/>
      <c r="EV379" s="5"/>
      <c r="EW379" s="5"/>
      <c r="EX379" s="5"/>
      <c r="EY379" s="5"/>
      <c r="EZ379" s="5"/>
      <c r="FA379" s="155"/>
      <c r="FB379" s="5">
        <v>8</v>
      </c>
      <c r="FC379" s="5"/>
      <c r="FD379" s="155"/>
      <c r="FE379" s="5">
        <v>48</v>
      </c>
      <c r="FF379" s="5"/>
      <c r="FG379" s="155"/>
      <c r="FH379" s="5"/>
      <c r="FI379" s="5"/>
      <c r="FJ379" s="155"/>
      <c r="FK379" s="5">
        <v>8</v>
      </c>
      <c r="FL379" s="5"/>
      <c r="FM379" s="155"/>
      <c r="FN379" s="5">
        <v>8</v>
      </c>
      <c r="FO379" s="5"/>
      <c r="FP379" s="15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249"/>
    </row>
    <row r="380" spans="1:183" ht="21" customHeight="1">
      <c r="A380" s="46">
        <v>356</v>
      </c>
      <c r="B380" s="94"/>
      <c r="C380" s="97" t="s">
        <v>1065</v>
      </c>
      <c r="D380" s="50" t="s">
        <v>94</v>
      </c>
      <c r="E380" s="27">
        <v>120</v>
      </c>
      <c r="F380" s="28"/>
      <c r="G380" s="28"/>
      <c r="H380" s="269">
        <f t="shared" si="84"/>
        <v>0</v>
      </c>
      <c r="I380" s="93">
        <f t="shared" si="85"/>
        <v>0</v>
      </c>
      <c r="J380" s="49">
        <f t="shared" si="86"/>
        <v>0</v>
      </c>
      <c r="K380" s="263">
        <f t="shared" si="90"/>
        <v>0</v>
      </c>
      <c r="L380" s="147">
        <f t="shared" si="87"/>
        <v>0</v>
      </c>
      <c r="M380" s="136">
        <f t="shared" si="88"/>
        <v>0</v>
      </c>
      <c r="N380" s="188">
        <f t="shared" si="91"/>
        <v>0</v>
      </c>
      <c r="O380" s="142">
        <f t="shared" si="89"/>
        <v>0</v>
      </c>
      <c r="P380" s="49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155"/>
      <c r="BS380" s="5"/>
      <c r="BT380" s="5"/>
      <c r="BU380" s="5"/>
      <c r="BV380" s="5"/>
      <c r="BW380" s="5"/>
      <c r="BX380" s="155"/>
      <c r="BY380" s="5"/>
      <c r="BZ380" s="5"/>
      <c r="CA380" s="155"/>
      <c r="CB380" s="5"/>
      <c r="CC380" s="5"/>
      <c r="CD380" s="15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155"/>
      <c r="CQ380" s="5"/>
      <c r="CR380" s="5"/>
      <c r="CS380" s="5"/>
      <c r="CT380" s="5"/>
      <c r="CU380" s="5"/>
      <c r="CV380" s="15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155"/>
      <c r="DI380" s="5"/>
      <c r="DJ380" s="5"/>
      <c r="DK380" s="155"/>
      <c r="DL380" s="5"/>
      <c r="DM380" s="5"/>
      <c r="DN380" s="15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155"/>
      <c r="DZ380" s="5"/>
      <c r="EA380" s="5"/>
      <c r="EB380" s="5"/>
      <c r="EC380" s="155"/>
      <c r="ED380" s="5"/>
      <c r="EE380" s="5"/>
      <c r="EF380" s="160"/>
      <c r="EG380" s="5"/>
      <c r="EH380" s="5"/>
      <c r="EI380" s="5"/>
      <c r="EJ380" s="5"/>
      <c r="EK380" s="5"/>
      <c r="EL380" s="150"/>
      <c r="EM380" s="5"/>
      <c r="EN380" s="5"/>
      <c r="EO380" s="5"/>
      <c r="EP380" s="5"/>
      <c r="EQ380" s="5"/>
      <c r="ER380" s="155"/>
      <c r="ES380" s="5"/>
      <c r="ET380" s="5"/>
      <c r="EU380" s="5"/>
      <c r="EV380" s="5"/>
      <c r="EW380" s="5"/>
      <c r="EX380" s="5"/>
      <c r="EY380" s="5"/>
      <c r="EZ380" s="5"/>
      <c r="FA380" s="155"/>
      <c r="FB380" s="5"/>
      <c r="FC380" s="5"/>
      <c r="FD380" s="155"/>
      <c r="FE380" s="5"/>
      <c r="FF380" s="5"/>
      <c r="FG380" s="155"/>
      <c r="FH380" s="5"/>
      <c r="FI380" s="5"/>
      <c r="FJ380" s="155"/>
      <c r="FK380" s="5"/>
      <c r="FL380" s="5"/>
      <c r="FM380" s="155"/>
      <c r="FN380" s="5"/>
      <c r="FO380" s="5"/>
      <c r="FP380" s="15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249"/>
    </row>
    <row r="381" spans="1:183" ht="21" customHeight="1">
      <c r="A381" s="46">
        <v>357</v>
      </c>
      <c r="B381" s="210" t="s">
        <v>1895</v>
      </c>
      <c r="C381" s="95" t="s">
        <v>1066</v>
      </c>
      <c r="D381" s="50" t="s">
        <v>78</v>
      </c>
      <c r="E381" s="27">
        <v>350</v>
      </c>
      <c r="F381" s="28">
        <v>0</v>
      </c>
      <c r="G381" s="28"/>
      <c r="H381" s="269">
        <f t="shared" si="84"/>
        <v>0</v>
      </c>
      <c r="I381" s="93">
        <f t="shared" si="85"/>
        <v>0</v>
      </c>
      <c r="J381" s="49">
        <f t="shared" si="86"/>
        <v>0</v>
      </c>
      <c r="K381" s="263">
        <f t="shared" si="90"/>
        <v>0</v>
      </c>
      <c r="L381" s="147">
        <f t="shared" si="87"/>
        <v>15</v>
      </c>
      <c r="M381" s="136">
        <f t="shared" si="88"/>
        <v>19.5</v>
      </c>
      <c r="N381" s="188">
        <f t="shared" si="91"/>
        <v>15</v>
      </c>
      <c r="O381" s="142">
        <f t="shared" si="89"/>
        <v>5250</v>
      </c>
      <c r="P381" s="49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155"/>
      <c r="BS381" s="5"/>
      <c r="BT381" s="5"/>
      <c r="BU381" s="5"/>
      <c r="BV381" s="5"/>
      <c r="BW381" s="5"/>
      <c r="BX381" s="155"/>
      <c r="BY381" s="5"/>
      <c r="BZ381" s="5"/>
      <c r="CA381" s="155"/>
      <c r="CB381" s="5"/>
      <c r="CC381" s="5"/>
      <c r="CD381" s="15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155"/>
      <c r="CQ381" s="5"/>
      <c r="CR381" s="5"/>
      <c r="CS381" s="5"/>
      <c r="CT381" s="5"/>
      <c r="CU381" s="5"/>
      <c r="CV381" s="155"/>
      <c r="CW381" s="5"/>
      <c r="CX381" s="5"/>
      <c r="CY381" s="5"/>
      <c r="CZ381" s="5">
        <v>15</v>
      </c>
      <c r="DA381" s="5"/>
      <c r="DB381" s="5"/>
      <c r="DC381" s="5"/>
      <c r="DD381" s="5"/>
      <c r="DE381" s="5"/>
      <c r="DF381" s="5"/>
      <c r="DG381" s="5"/>
      <c r="DH381" s="155"/>
      <c r="DI381" s="5"/>
      <c r="DJ381" s="5"/>
      <c r="DK381" s="155"/>
      <c r="DL381" s="5"/>
      <c r="DM381" s="5"/>
      <c r="DN381" s="15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155"/>
      <c r="DZ381" s="5"/>
      <c r="EA381" s="5"/>
      <c r="EB381" s="5"/>
      <c r="EC381" s="155"/>
      <c r="ED381" s="5"/>
      <c r="EE381" s="5"/>
      <c r="EF381" s="160"/>
      <c r="EG381" s="5"/>
      <c r="EH381" s="5"/>
      <c r="EI381" s="5"/>
      <c r="EJ381" s="5"/>
      <c r="EK381" s="5"/>
      <c r="EL381" s="150"/>
      <c r="EM381" s="5"/>
      <c r="EN381" s="5"/>
      <c r="EO381" s="5"/>
      <c r="EP381" s="5"/>
      <c r="EQ381" s="5"/>
      <c r="ER381" s="155"/>
      <c r="ES381" s="5"/>
      <c r="ET381" s="5"/>
      <c r="EU381" s="5"/>
      <c r="EV381" s="5"/>
      <c r="EW381" s="5"/>
      <c r="EX381" s="5"/>
      <c r="EY381" s="5"/>
      <c r="EZ381" s="5"/>
      <c r="FA381" s="155"/>
      <c r="FB381" s="5"/>
      <c r="FC381" s="5"/>
      <c r="FD381" s="155"/>
      <c r="FE381" s="5"/>
      <c r="FF381" s="5"/>
      <c r="FG381" s="155"/>
      <c r="FH381" s="5"/>
      <c r="FI381" s="5"/>
      <c r="FJ381" s="155"/>
      <c r="FK381" s="5"/>
      <c r="FL381" s="5"/>
      <c r="FM381" s="155"/>
      <c r="FN381" s="5"/>
      <c r="FO381" s="5"/>
      <c r="FP381" s="15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249"/>
    </row>
    <row r="382" spans="1:183" ht="21" customHeight="1">
      <c r="A382" s="46">
        <v>358</v>
      </c>
      <c r="B382" s="210" t="s">
        <v>1896</v>
      </c>
      <c r="C382" s="95" t="s">
        <v>1067</v>
      </c>
      <c r="D382" s="50" t="s">
        <v>78</v>
      </c>
      <c r="E382" s="27">
        <v>700</v>
      </c>
      <c r="F382" s="28">
        <v>0</v>
      </c>
      <c r="G382" s="28"/>
      <c r="H382" s="269">
        <f t="shared" si="84"/>
        <v>0</v>
      </c>
      <c r="I382" s="93">
        <f t="shared" si="85"/>
        <v>0</v>
      </c>
      <c r="J382" s="49">
        <f t="shared" si="86"/>
        <v>0</v>
      </c>
      <c r="K382" s="263">
        <f t="shared" si="90"/>
        <v>0</v>
      </c>
      <c r="L382" s="147">
        <f t="shared" si="87"/>
        <v>15</v>
      </c>
      <c r="M382" s="136">
        <f t="shared" si="88"/>
        <v>19.5</v>
      </c>
      <c r="N382" s="188">
        <f t="shared" si="91"/>
        <v>15</v>
      </c>
      <c r="O382" s="142">
        <f t="shared" si="89"/>
        <v>10500</v>
      </c>
      <c r="P382" s="49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155"/>
      <c r="BS382" s="5"/>
      <c r="BT382" s="5"/>
      <c r="BU382" s="5"/>
      <c r="BV382" s="5"/>
      <c r="BW382" s="5"/>
      <c r="BX382" s="155"/>
      <c r="BY382" s="5"/>
      <c r="BZ382" s="5"/>
      <c r="CA382" s="155"/>
      <c r="CB382" s="5"/>
      <c r="CC382" s="5"/>
      <c r="CD382" s="15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155"/>
      <c r="CQ382" s="5"/>
      <c r="CR382" s="5"/>
      <c r="CS382" s="5"/>
      <c r="CT382" s="5"/>
      <c r="CU382" s="5"/>
      <c r="CV382" s="155"/>
      <c r="CW382" s="5"/>
      <c r="CX382" s="5"/>
      <c r="CY382" s="5"/>
      <c r="CZ382" s="5">
        <v>15</v>
      </c>
      <c r="DA382" s="5"/>
      <c r="DB382" s="5"/>
      <c r="DC382" s="5"/>
      <c r="DD382" s="5"/>
      <c r="DE382" s="5"/>
      <c r="DF382" s="5"/>
      <c r="DG382" s="5"/>
      <c r="DH382" s="155"/>
      <c r="DI382" s="5"/>
      <c r="DJ382" s="5"/>
      <c r="DK382" s="155"/>
      <c r="DL382" s="5"/>
      <c r="DM382" s="5"/>
      <c r="DN382" s="15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155"/>
      <c r="DZ382" s="5"/>
      <c r="EA382" s="5"/>
      <c r="EB382" s="5"/>
      <c r="EC382" s="155"/>
      <c r="ED382" s="5"/>
      <c r="EE382" s="5"/>
      <c r="EF382" s="160"/>
      <c r="EG382" s="5"/>
      <c r="EH382" s="5"/>
      <c r="EI382" s="5"/>
      <c r="EJ382" s="5"/>
      <c r="EK382" s="5"/>
      <c r="EL382" s="150"/>
      <c r="EM382" s="5"/>
      <c r="EN382" s="5"/>
      <c r="EO382" s="5"/>
      <c r="EP382" s="5"/>
      <c r="EQ382" s="5"/>
      <c r="ER382" s="155"/>
      <c r="ES382" s="5"/>
      <c r="ET382" s="5"/>
      <c r="EU382" s="5"/>
      <c r="EV382" s="5"/>
      <c r="EW382" s="5"/>
      <c r="EX382" s="5"/>
      <c r="EY382" s="5"/>
      <c r="EZ382" s="5"/>
      <c r="FA382" s="155"/>
      <c r="FB382" s="5"/>
      <c r="FC382" s="5"/>
      <c r="FD382" s="155"/>
      <c r="FE382" s="5"/>
      <c r="FF382" s="5"/>
      <c r="FG382" s="155"/>
      <c r="FH382" s="5"/>
      <c r="FI382" s="5"/>
      <c r="FJ382" s="155"/>
      <c r="FK382" s="5"/>
      <c r="FL382" s="5"/>
      <c r="FM382" s="155"/>
      <c r="FN382" s="5"/>
      <c r="FO382" s="5"/>
      <c r="FP382" s="15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249"/>
    </row>
    <row r="383" spans="1:183" ht="21" customHeight="1">
      <c r="A383" s="46">
        <v>359</v>
      </c>
      <c r="B383" s="210"/>
      <c r="C383" s="95" t="s">
        <v>1068</v>
      </c>
      <c r="D383" s="50" t="s">
        <v>78</v>
      </c>
      <c r="E383" s="27">
        <v>500</v>
      </c>
      <c r="F383" s="28">
        <v>0</v>
      </c>
      <c r="G383" s="28"/>
      <c r="H383" s="269">
        <f t="shared" si="84"/>
        <v>0</v>
      </c>
      <c r="I383" s="93">
        <f t="shared" si="85"/>
        <v>0</v>
      </c>
      <c r="J383" s="49">
        <f t="shared" si="86"/>
        <v>0</v>
      </c>
      <c r="K383" s="263">
        <f t="shared" si="90"/>
        <v>0</v>
      </c>
      <c r="L383" s="147">
        <f t="shared" si="87"/>
        <v>10</v>
      </c>
      <c r="M383" s="136">
        <f t="shared" si="88"/>
        <v>13</v>
      </c>
      <c r="N383" s="188">
        <f t="shared" si="91"/>
        <v>10</v>
      </c>
      <c r="O383" s="142">
        <f t="shared" si="89"/>
        <v>5000</v>
      </c>
      <c r="P383" s="49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155"/>
      <c r="BS383" s="5"/>
      <c r="BT383" s="5"/>
      <c r="BU383" s="5"/>
      <c r="BV383" s="5"/>
      <c r="BW383" s="5"/>
      <c r="BX383" s="155"/>
      <c r="BY383" s="5"/>
      <c r="BZ383" s="5"/>
      <c r="CA383" s="155"/>
      <c r="CB383" s="5"/>
      <c r="CC383" s="5"/>
      <c r="CD383" s="15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155"/>
      <c r="CQ383" s="5"/>
      <c r="CR383" s="5"/>
      <c r="CS383" s="5"/>
      <c r="CT383" s="5"/>
      <c r="CU383" s="5"/>
      <c r="CV383" s="155"/>
      <c r="CW383" s="5"/>
      <c r="CX383" s="5"/>
      <c r="CY383" s="5"/>
      <c r="CZ383" s="5">
        <v>10</v>
      </c>
      <c r="DA383" s="5"/>
      <c r="DB383" s="5"/>
      <c r="DC383" s="5"/>
      <c r="DD383" s="5"/>
      <c r="DE383" s="5"/>
      <c r="DF383" s="5"/>
      <c r="DG383" s="5"/>
      <c r="DH383" s="155"/>
      <c r="DI383" s="5"/>
      <c r="DJ383" s="5"/>
      <c r="DK383" s="155"/>
      <c r="DL383" s="5"/>
      <c r="DM383" s="5"/>
      <c r="DN383" s="15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155"/>
      <c r="DZ383" s="5"/>
      <c r="EA383" s="5"/>
      <c r="EB383" s="5"/>
      <c r="EC383" s="155"/>
      <c r="ED383" s="5"/>
      <c r="EE383" s="5"/>
      <c r="EF383" s="160"/>
      <c r="EG383" s="5"/>
      <c r="EH383" s="5"/>
      <c r="EI383" s="5"/>
      <c r="EJ383" s="5"/>
      <c r="EK383" s="5"/>
      <c r="EL383" s="150"/>
      <c r="EM383" s="5"/>
      <c r="EN383" s="5"/>
      <c r="EO383" s="5"/>
      <c r="EP383" s="5"/>
      <c r="EQ383" s="5"/>
      <c r="ER383" s="155"/>
      <c r="ES383" s="5"/>
      <c r="ET383" s="5"/>
      <c r="EU383" s="5"/>
      <c r="EV383" s="5"/>
      <c r="EW383" s="5"/>
      <c r="EX383" s="5"/>
      <c r="EY383" s="5"/>
      <c r="EZ383" s="5"/>
      <c r="FA383" s="155"/>
      <c r="FB383" s="5"/>
      <c r="FC383" s="5"/>
      <c r="FD383" s="155"/>
      <c r="FE383" s="5"/>
      <c r="FF383" s="5"/>
      <c r="FG383" s="155"/>
      <c r="FH383" s="5"/>
      <c r="FI383" s="5"/>
      <c r="FJ383" s="155"/>
      <c r="FK383" s="5"/>
      <c r="FL383" s="5"/>
      <c r="FM383" s="155"/>
      <c r="FN383" s="5"/>
      <c r="FO383" s="5"/>
      <c r="FP383" s="15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249"/>
    </row>
    <row r="384" spans="1:183" ht="21" customHeight="1">
      <c r="A384" s="46">
        <v>360</v>
      </c>
      <c r="B384" s="210"/>
      <c r="C384" s="95" t="s">
        <v>1069</v>
      </c>
      <c r="D384" s="50" t="s">
        <v>78</v>
      </c>
      <c r="E384" s="27">
        <v>600</v>
      </c>
      <c r="F384" s="28">
        <v>0</v>
      </c>
      <c r="G384" s="28"/>
      <c r="H384" s="269">
        <f t="shared" si="84"/>
        <v>0</v>
      </c>
      <c r="I384" s="93">
        <f t="shared" si="85"/>
        <v>0</v>
      </c>
      <c r="J384" s="49">
        <f t="shared" si="86"/>
        <v>0</v>
      </c>
      <c r="K384" s="263">
        <f t="shared" si="90"/>
        <v>0</v>
      </c>
      <c r="L384" s="147">
        <f t="shared" si="87"/>
        <v>10</v>
      </c>
      <c r="M384" s="136">
        <f t="shared" si="88"/>
        <v>13</v>
      </c>
      <c r="N384" s="188">
        <f t="shared" si="91"/>
        <v>10</v>
      </c>
      <c r="O384" s="142">
        <f t="shared" si="89"/>
        <v>6000</v>
      </c>
      <c r="P384" s="49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155"/>
      <c r="BS384" s="5"/>
      <c r="BT384" s="5"/>
      <c r="BU384" s="5"/>
      <c r="BV384" s="5"/>
      <c r="BW384" s="5"/>
      <c r="BX384" s="155"/>
      <c r="BY384" s="5"/>
      <c r="BZ384" s="5"/>
      <c r="CA384" s="155"/>
      <c r="CB384" s="5"/>
      <c r="CC384" s="5"/>
      <c r="CD384" s="15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155"/>
      <c r="CQ384" s="5"/>
      <c r="CR384" s="5"/>
      <c r="CS384" s="5"/>
      <c r="CT384" s="5"/>
      <c r="CU384" s="5"/>
      <c r="CV384" s="155"/>
      <c r="CW384" s="5"/>
      <c r="CX384" s="5"/>
      <c r="CY384" s="5"/>
      <c r="CZ384" s="5">
        <v>10</v>
      </c>
      <c r="DA384" s="5"/>
      <c r="DB384" s="5"/>
      <c r="DC384" s="5"/>
      <c r="DD384" s="5"/>
      <c r="DE384" s="5"/>
      <c r="DF384" s="5"/>
      <c r="DG384" s="5"/>
      <c r="DH384" s="155"/>
      <c r="DI384" s="5"/>
      <c r="DJ384" s="5"/>
      <c r="DK384" s="155"/>
      <c r="DL384" s="5"/>
      <c r="DM384" s="5"/>
      <c r="DN384" s="15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155"/>
      <c r="DZ384" s="5"/>
      <c r="EA384" s="5"/>
      <c r="EB384" s="5"/>
      <c r="EC384" s="155"/>
      <c r="ED384" s="5"/>
      <c r="EE384" s="5"/>
      <c r="EF384" s="160"/>
      <c r="EG384" s="5"/>
      <c r="EH384" s="5"/>
      <c r="EI384" s="5"/>
      <c r="EJ384" s="5"/>
      <c r="EK384" s="5"/>
      <c r="EL384" s="150"/>
      <c r="EM384" s="5"/>
      <c r="EN384" s="5"/>
      <c r="EO384" s="5"/>
      <c r="EP384" s="5"/>
      <c r="EQ384" s="5"/>
      <c r="ER384" s="155"/>
      <c r="ES384" s="5"/>
      <c r="ET384" s="5"/>
      <c r="EU384" s="5"/>
      <c r="EV384" s="5"/>
      <c r="EW384" s="5"/>
      <c r="EX384" s="5"/>
      <c r="EY384" s="5"/>
      <c r="EZ384" s="5"/>
      <c r="FA384" s="155"/>
      <c r="FB384" s="5"/>
      <c r="FC384" s="5"/>
      <c r="FD384" s="155"/>
      <c r="FE384" s="5"/>
      <c r="FF384" s="5"/>
      <c r="FG384" s="155"/>
      <c r="FH384" s="5"/>
      <c r="FI384" s="5"/>
      <c r="FJ384" s="155"/>
      <c r="FK384" s="5"/>
      <c r="FL384" s="5"/>
      <c r="FM384" s="155"/>
      <c r="FN384" s="5"/>
      <c r="FO384" s="5"/>
      <c r="FP384" s="15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249"/>
    </row>
    <row r="385" spans="1:183" ht="21" customHeight="1">
      <c r="A385" s="46">
        <v>361</v>
      </c>
      <c r="B385" s="210"/>
      <c r="C385" s="95" t="s">
        <v>1070</v>
      </c>
      <c r="D385" s="50" t="s">
        <v>78</v>
      </c>
      <c r="E385" s="27">
        <v>900</v>
      </c>
      <c r="F385" s="28"/>
      <c r="G385" s="28"/>
      <c r="H385" s="269">
        <f t="shared" si="84"/>
        <v>0</v>
      </c>
      <c r="I385" s="93">
        <f t="shared" si="85"/>
        <v>0</v>
      </c>
      <c r="J385" s="49">
        <f t="shared" si="86"/>
        <v>0</v>
      </c>
      <c r="K385" s="263">
        <f t="shared" si="90"/>
        <v>0</v>
      </c>
      <c r="L385" s="147">
        <f t="shared" si="87"/>
        <v>10</v>
      </c>
      <c r="M385" s="136">
        <f t="shared" si="88"/>
        <v>13</v>
      </c>
      <c r="N385" s="188">
        <f t="shared" si="91"/>
        <v>10</v>
      </c>
      <c r="O385" s="142">
        <f t="shared" si="89"/>
        <v>9000</v>
      </c>
      <c r="P385" s="49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155"/>
      <c r="BS385" s="5"/>
      <c r="BT385" s="5"/>
      <c r="BU385" s="5"/>
      <c r="BV385" s="5"/>
      <c r="BW385" s="5"/>
      <c r="BX385" s="155"/>
      <c r="BY385" s="5"/>
      <c r="BZ385" s="5"/>
      <c r="CA385" s="155"/>
      <c r="CB385" s="5"/>
      <c r="CC385" s="5"/>
      <c r="CD385" s="15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155"/>
      <c r="CQ385" s="5"/>
      <c r="CR385" s="5"/>
      <c r="CS385" s="5"/>
      <c r="CT385" s="5"/>
      <c r="CU385" s="5"/>
      <c r="CV385" s="155"/>
      <c r="CW385" s="5"/>
      <c r="CX385" s="5"/>
      <c r="CY385" s="5"/>
      <c r="CZ385" s="5">
        <v>10</v>
      </c>
      <c r="DA385" s="5"/>
      <c r="DB385" s="5"/>
      <c r="DC385" s="5"/>
      <c r="DD385" s="5"/>
      <c r="DE385" s="5"/>
      <c r="DF385" s="5"/>
      <c r="DG385" s="5"/>
      <c r="DH385" s="155"/>
      <c r="DI385" s="5"/>
      <c r="DJ385" s="5"/>
      <c r="DK385" s="155"/>
      <c r="DL385" s="5"/>
      <c r="DM385" s="5"/>
      <c r="DN385" s="15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155"/>
      <c r="DZ385" s="5"/>
      <c r="EA385" s="5"/>
      <c r="EB385" s="5"/>
      <c r="EC385" s="155"/>
      <c r="ED385" s="5"/>
      <c r="EE385" s="5"/>
      <c r="EF385" s="160"/>
      <c r="EG385" s="5"/>
      <c r="EH385" s="5"/>
      <c r="EI385" s="5"/>
      <c r="EJ385" s="5"/>
      <c r="EK385" s="5"/>
      <c r="EL385" s="150"/>
      <c r="EM385" s="5"/>
      <c r="EN385" s="5"/>
      <c r="EO385" s="5"/>
      <c r="EP385" s="5"/>
      <c r="EQ385" s="5"/>
      <c r="ER385" s="155"/>
      <c r="ES385" s="5"/>
      <c r="ET385" s="5"/>
      <c r="EU385" s="5"/>
      <c r="EV385" s="5"/>
      <c r="EW385" s="5"/>
      <c r="EX385" s="5"/>
      <c r="EY385" s="5"/>
      <c r="EZ385" s="5"/>
      <c r="FA385" s="155"/>
      <c r="FB385" s="5"/>
      <c r="FC385" s="5"/>
      <c r="FD385" s="155"/>
      <c r="FE385" s="5"/>
      <c r="FF385" s="5"/>
      <c r="FG385" s="155"/>
      <c r="FH385" s="5"/>
      <c r="FI385" s="5"/>
      <c r="FJ385" s="155"/>
      <c r="FK385" s="5"/>
      <c r="FL385" s="5"/>
      <c r="FM385" s="155"/>
      <c r="FN385" s="5"/>
      <c r="FO385" s="5"/>
      <c r="FP385" s="15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249"/>
    </row>
    <row r="386" spans="1:183" ht="21" customHeight="1">
      <c r="A386" s="46">
        <v>362</v>
      </c>
      <c r="B386" s="210"/>
      <c r="C386" s="95" t="s">
        <v>1071</v>
      </c>
      <c r="D386" s="50" t="s">
        <v>94</v>
      </c>
      <c r="E386" s="27">
        <v>500</v>
      </c>
      <c r="F386" s="28">
        <v>0</v>
      </c>
      <c r="G386" s="28"/>
      <c r="H386" s="269">
        <f t="shared" si="84"/>
        <v>0</v>
      </c>
      <c r="I386" s="93">
        <f t="shared" si="85"/>
        <v>0</v>
      </c>
      <c r="J386" s="49">
        <f t="shared" si="86"/>
        <v>0</v>
      </c>
      <c r="K386" s="263">
        <f t="shared" si="90"/>
        <v>0</v>
      </c>
      <c r="L386" s="147">
        <f t="shared" si="87"/>
        <v>4</v>
      </c>
      <c r="M386" s="136">
        <f t="shared" si="88"/>
        <v>5.2</v>
      </c>
      <c r="N386" s="188">
        <f t="shared" si="91"/>
        <v>4</v>
      </c>
      <c r="O386" s="142">
        <f t="shared" si="89"/>
        <v>2000</v>
      </c>
      <c r="P386" s="49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155"/>
      <c r="BS386" s="5">
        <v>2</v>
      </c>
      <c r="BT386" s="5"/>
      <c r="BU386" s="5"/>
      <c r="BV386" s="5"/>
      <c r="BW386" s="5"/>
      <c r="BX386" s="155"/>
      <c r="BY386" s="5"/>
      <c r="BZ386" s="5"/>
      <c r="CA386" s="155"/>
      <c r="CB386" s="5"/>
      <c r="CC386" s="5"/>
      <c r="CD386" s="15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155"/>
      <c r="CQ386" s="5"/>
      <c r="CR386" s="5"/>
      <c r="CS386" s="5"/>
      <c r="CT386" s="5"/>
      <c r="CU386" s="5"/>
      <c r="CV386" s="155"/>
      <c r="CW386" s="5">
        <v>2</v>
      </c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155"/>
      <c r="DI386" s="5"/>
      <c r="DJ386" s="5"/>
      <c r="DK386" s="155"/>
      <c r="DL386" s="5"/>
      <c r="DM386" s="5"/>
      <c r="DN386" s="15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155"/>
      <c r="DZ386" s="5"/>
      <c r="EA386" s="5"/>
      <c r="EB386" s="5"/>
      <c r="EC386" s="155"/>
      <c r="ED386" s="5"/>
      <c r="EE386" s="5"/>
      <c r="EF386" s="160"/>
      <c r="EG386" s="5"/>
      <c r="EH386" s="5"/>
      <c r="EI386" s="5"/>
      <c r="EJ386" s="5"/>
      <c r="EK386" s="5"/>
      <c r="EL386" s="150"/>
      <c r="EM386" s="5"/>
      <c r="EN386" s="5"/>
      <c r="EO386" s="5"/>
      <c r="EP386" s="5"/>
      <c r="EQ386" s="5"/>
      <c r="ER386" s="155"/>
      <c r="ES386" s="5"/>
      <c r="ET386" s="5"/>
      <c r="EU386" s="5"/>
      <c r="EV386" s="5"/>
      <c r="EW386" s="5"/>
      <c r="EX386" s="5"/>
      <c r="EY386" s="5"/>
      <c r="EZ386" s="5"/>
      <c r="FA386" s="155"/>
      <c r="FB386" s="5"/>
      <c r="FC386" s="5"/>
      <c r="FD386" s="155"/>
      <c r="FE386" s="5"/>
      <c r="FF386" s="5"/>
      <c r="FG386" s="155"/>
      <c r="FH386" s="5"/>
      <c r="FI386" s="5"/>
      <c r="FJ386" s="155"/>
      <c r="FK386" s="5"/>
      <c r="FL386" s="5"/>
      <c r="FM386" s="155"/>
      <c r="FN386" s="5"/>
      <c r="FO386" s="5"/>
      <c r="FP386" s="15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249"/>
    </row>
    <row r="387" spans="1:183" ht="21" customHeight="1">
      <c r="A387" s="46">
        <v>363</v>
      </c>
      <c r="B387" s="210"/>
      <c r="C387" s="95" t="s">
        <v>1072</v>
      </c>
      <c r="D387" s="50" t="s">
        <v>94</v>
      </c>
      <c r="E387" s="27">
        <v>1000</v>
      </c>
      <c r="F387" s="28">
        <v>0</v>
      </c>
      <c r="G387" s="28"/>
      <c r="H387" s="269">
        <f t="shared" si="84"/>
        <v>0</v>
      </c>
      <c r="I387" s="93">
        <f t="shared" si="85"/>
        <v>0</v>
      </c>
      <c r="J387" s="49">
        <f t="shared" si="86"/>
        <v>0</v>
      </c>
      <c r="K387" s="263">
        <f t="shared" si="90"/>
        <v>0</v>
      </c>
      <c r="L387" s="147">
        <f t="shared" si="87"/>
        <v>0</v>
      </c>
      <c r="M387" s="136">
        <f t="shared" si="88"/>
        <v>0</v>
      </c>
      <c r="N387" s="188">
        <f t="shared" si="91"/>
        <v>0</v>
      </c>
      <c r="O387" s="142">
        <f t="shared" si="89"/>
        <v>0</v>
      </c>
      <c r="P387" s="49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155"/>
      <c r="BS387" s="5"/>
      <c r="BT387" s="5"/>
      <c r="BU387" s="5"/>
      <c r="BV387" s="5"/>
      <c r="BW387" s="5"/>
      <c r="BX387" s="155"/>
      <c r="BY387" s="5"/>
      <c r="BZ387" s="5"/>
      <c r="CA387" s="155"/>
      <c r="CB387" s="5"/>
      <c r="CC387" s="5"/>
      <c r="CD387" s="15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155"/>
      <c r="CQ387" s="5"/>
      <c r="CR387" s="5"/>
      <c r="CS387" s="5"/>
      <c r="CT387" s="5"/>
      <c r="CU387" s="5"/>
      <c r="CV387" s="15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155"/>
      <c r="DI387" s="5"/>
      <c r="DJ387" s="5"/>
      <c r="DK387" s="155"/>
      <c r="DL387" s="5"/>
      <c r="DM387" s="5"/>
      <c r="DN387" s="15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155"/>
      <c r="DZ387" s="5"/>
      <c r="EA387" s="5"/>
      <c r="EB387" s="5"/>
      <c r="EC387" s="155"/>
      <c r="ED387" s="5"/>
      <c r="EE387" s="5"/>
      <c r="EF387" s="160"/>
      <c r="EG387" s="5"/>
      <c r="EH387" s="5"/>
      <c r="EI387" s="5"/>
      <c r="EJ387" s="5"/>
      <c r="EK387" s="5"/>
      <c r="EL387" s="150"/>
      <c r="EM387" s="5"/>
      <c r="EN387" s="5"/>
      <c r="EO387" s="5"/>
      <c r="EP387" s="5"/>
      <c r="EQ387" s="5"/>
      <c r="ER387" s="155"/>
      <c r="ES387" s="5"/>
      <c r="ET387" s="5"/>
      <c r="EU387" s="5"/>
      <c r="EV387" s="5"/>
      <c r="EW387" s="5"/>
      <c r="EX387" s="5"/>
      <c r="EY387" s="5"/>
      <c r="EZ387" s="5"/>
      <c r="FA387" s="155"/>
      <c r="FB387" s="5"/>
      <c r="FC387" s="5"/>
      <c r="FD387" s="155"/>
      <c r="FE387" s="5"/>
      <c r="FF387" s="5"/>
      <c r="FG387" s="155"/>
      <c r="FH387" s="5"/>
      <c r="FI387" s="5"/>
      <c r="FJ387" s="155"/>
      <c r="FK387" s="5"/>
      <c r="FL387" s="5"/>
      <c r="FM387" s="155"/>
      <c r="FN387" s="5"/>
      <c r="FO387" s="5"/>
      <c r="FP387" s="15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249"/>
    </row>
    <row r="388" spans="1:183" ht="21" customHeight="1">
      <c r="A388" s="46">
        <v>364</v>
      </c>
      <c r="B388" s="94"/>
      <c r="C388" s="95" t="s">
        <v>1581</v>
      </c>
      <c r="D388" s="50"/>
      <c r="E388" s="27"/>
      <c r="F388" s="28">
        <v>0</v>
      </c>
      <c r="G388" s="28"/>
      <c r="H388" s="269">
        <f t="shared" si="84"/>
        <v>0</v>
      </c>
      <c r="I388" s="93">
        <f t="shared" si="85"/>
        <v>0</v>
      </c>
      <c r="J388" s="49">
        <f t="shared" si="86"/>
        <v>0</v>
      </c>
      <c r="K388" s="263">
        <f t="shared" si="90"/>
        <v>0</v>
      </c>
      <c r="L388" s="147">
        <f t="shared" si="87"/>
        <v>10</v>
      </c>
      <c r="M388" s="136">
        <f t="shared" si="88"/>
        <v>13</v>
      </c>
      <c r="N388" s="188">
        <f t="shared" si="91"/>
        <v>10</v>
      </c>
      <c r="O388" s="142">
        <f t="shared" si="89"/>
        <v>0</v>
      </c>
      <c r="P388" s="49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155"/>
      <c r="BS388" s="5"/>
      <c r="BT388" s="5"/>
      <c r="BU388" s="5"/>
      <c r="BV388" s="5"/>
      <c r="BW388" s="5"/>
      <c r="BX388" s="155"/>
      <c r="BY388" s="5"/>
      <c r="BZ388" s="5"/>
      <c r="CA388" s="155"/>
      <c r="CB388" s="5"/>
      <c r="CC388" s="5"/>
      <c r="CD388" s="15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155"/>
      <c r="CQ388" s="5"/>
      <c r="CR388" s="5"/>
      <c r="CS388" s="5"/>
      <c r="CT388" s="5"/>
      <c r="CU388" s="5"/>
      <c r="CV388" s="15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155"/>
      <c r="DI388" s="5"/>
      <c r="DJ388" s="5"/>
      <c r="DK388" s="155"/>
      <c r="DL388" s="5"/>
      <c r="DM388" s="5"/>
      <c r="DN388" s="15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155"/>
      <c r="DZ388" s="5"/>
      <c r="EA388" s="5"/>
      <c r="EB388" s="5"/>
      <c r="EC388" s="155"/>
      <c r="ED388" s="5">
        <v>10</v>
      </c>
      <c r="EE388" s="5"/>
      <c r="EF388" s="160"/>
      <c r="EG388" s="5"/>
      <c r="EH388" s="5"/>
      <c r="EI388" s="5"/>
      <c r="EJ388" s="5"/>
      <c r="EK388" s="5"/>
      <c r="EL388" s="150"/>
      <c r="EM388" s="5"/>
      <c r="EN388" s="5"/>
      <c r="EO388" s="5"/>
      <c r="EP388" s="5"/>
      <c r="EQ388" s="5"/>
      <c r="ER388" s="155"/>
      <c r="ES388" s="5"/>
      <c r="ET388" s="5"/>
      <c r="EU388" s="5"/>
      <c r="EV388" s="5"/>
      <c r="EW388" s="5"/>
      <c r="EX388" s="5"/>
      <c r="EY388" s="5"/>
      <c r="EZ388" s="5"/>
      <c r="FA388" s="155"/>
      <c r="FB388" s="5"/>
      <c r="FC388" s="5"/>
      <c r="FD388" s="155"/>
      <c r="FE388" s="5"/>
      <c r="FF388" s="5"/>
      <c r="FG388" s="155"/>
      <c r="FH388" s="5"/>
      <c r="FI388" s="5"/>
      <c r="FJ388" s="155"/>
      <c r="FK388" s="5"/>
      <c r="FL388" s="5"/>
      <c r="FM388" s="155"/>
      <c r="FN388" s="5"/>
      <c r="FO388" s="5"/>
      <c r="FP388" s="15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249"/>
    </row>
    <row r="389" spans="1:183" ht="21" customHeight="1">
      <c r="A389" s="46">
        <v>365</v>
      </c>
      <c r="B389" s="210"/>
      <c r="C389" s="95" t="s">
        <v>1073</v>
      </c>
      <c r="D389" s="50" t="s">
        <v>94</v>
      </c>
      <c r="E389" s="27">
        <v>120</v>
      </c>
      <c r="F389" s="28"/>
      <c r="G389" s="28"/>
      <c r="H389" s="269">
        <f t="shared" si="84"/>
        <v>0</v>
      </c>
      <c r="I389" s="93">
        <f t="shared" si="85"/>
        <v>0</v>
      </c>
      <c r="J389" s="49">
        <f t="shared" si="86"/>
        <v>0</v>
      </c>
      <c r="K389" s="263">
        <f t="shared" si="90"/>
        <v>0</v>
      </c>
      <c r="L389" s="147">
        <f t="shared" si="87"/>
        <v>0</v>
      </c>
      <c r="M389" s="136">
        <f t="shared" si="88"/>
        <v>0</v>
      </c>
      <c r="N389" s="188">
        <f t="shared" si="91"/>
        <v>0</v>
      </c>
      <c r="O389" s="142">
        <f t="shared" si="89"/>
        <v>0</v>
      </c>
      <c r="P389" s="49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155"/>
      <c r="BS389" s="5"/>
      <c r="BT389" s="5"/>
      <c r="BU389" s="5"/>
      <c r="BV389" s="5"/>
      <c r="BW389" s="5"/>
      <c r="BX389" s="155"/>
      <c r="BY389" s="5"/>
      <c r="BZ389" s="5"/>
      <c r="CA389" s="155"/>
      <c r="CB389" s="5"/>
      <c r="CC389" s="5"/>
      <c r="CD389" s="15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155"/>
      <c r="CQ389" s="5"/>
      <c r="CR389" s="5"/>
      <c r="CS389" s="5"/>
      <c r="CT389" s="5"/>
      <c r="CU389" s="5"/>
      <c r="CV389" s="15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155"/>
      <c r="DI389" s="5"/>
      <c r="DJ389" s="5"/>
      <c r="DK389" s="155"/>
      <c r="DL389" s="5"/>
      <c r="DM389" s="5"/>
      <c r="DN389" s="15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155"/>
      <c r="DZ389" s="5"/>
      <c r="EA389" s="5"/>
      <c r="EB389" s="5"/>
      <c r="EC389" s="155"/>
      <c r="ED389" s="5"/>
      <c r="EE389" s="5"/>
      <c r="EF389" s="160"/>
      <c r="EG389" s="5"/>
      <c r="EH389" s="5"/>
      <c r="EI389" s="5"/>
      <c r="EJ389" s="5"/>
      <c r="EK389" s="5"/>
      <c r="EL389" s="150"/>
      <c r="EM389" s="5"/>
      <c r="EN389" s="5"/>
      <c r="EO389" s="5"/>
      <c r="EP389" s="5"/>
      <c r="EQ389" s="5"/>
      <c r="ER389" s="155"/>
      <c r="ES389" s="5"/>
      <c r="ET389" s="5"/>
      <c r="EU389" s="5"/>
      <c r="EV389" s="5"/>
      <c r="EW389" s="5"/>
      <c r="EX389" s="5"/>
      <c r="EY389" s="5"/>
      <c r="EZ389" s="5"/>
      <c r="FA389" s="155"/>
      <c r="FB389" s="5"/>
      <c r="FC389" s="5"/>
      <c r="FD389" s="155"/>
      <c r="FE389" s="5"/>
      <c r="FF389" s="5"/>
      <c r="FG389" s="155"/>
      <c r="FH389" s="5"/>
      <c r="FI389" s="5"/>
      <c r="FJ389" s="155"/>
      <c r="FK389" s="5"/>
      <c r="FL389" s="5"/>
      <c r="FM389" s="155"/>
      <c r="FN389" s="5"/>
      <c r="FO389" s="5"/>
      <c r="FP389" s="15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249"/>
    </row>
    <row r="390" spans="1:183" ht="21" customHeight="1">
      <c r="A390" s="46">
        <v>366</v>
      </c>
      <c r="B390" s="210" t="s">
        <v>1074</v>
      </c>
      <c r="C390" s="95" t="s">
        <v>1075</v>
      </c>
      <c r="D390" s="50" t="s">
        <v>94</v>
      </c>
      <c r="E390" s="27">
        <v>267.5</v>
      </c>
      <c r="F390" s="28">
        <v>4</v>
      </c>
      <c r="G390" s="28"/>
      <c r="H390" s="269">
        <f t="shared" si="84"/>
        <v>4</v>
      </c>
      <c r="I390" s="93">
        <f t="shared" si="85"/>
        <v>0</v>
      </c>
      <c r="J390" s="49">
        <f t="shared" si="86"/>
        <v>0</v>
      </c>
      <c r="K390" s="263">
        <f t="shared" si="90"/>
        <v>0</v>
      </c>
      <c r="L390" s="147">
        <f t="shared" si="87"/>
        <v>84</v>
      </c>
      <c r="M390" s="136">
        <f t="shared" si="88"/>
        <v>109.2</v>
      </c>
      <c r="N390" s="188">
        <f t="shared" si="91"/>
        <v>80</v>
      </c>
      <c r="O390" s="142">
        <f t="shared" si="89"/>
        <v>21400</v>
      </c>
      <c r="P390" s="49"/>
      <c r="Q390" s="5">
        <v>10</v>
      </c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155"/>
      <c r="BS390" s="5"/>
      <c r="BT390" s="5"/>
      <c r="BU390" s="5"/>
      <c r="BV390" s="5"/>
      <c r="BW390" s="5"/>
      <c r="BX390" s="155"/>
      <c r="BY390" s="5"/>
      <c r="BZ390" s="5"/>
      <c r="CA390" s="155"/>
      <c r="CB390" s="5"/>
      <c r="CC390" s="5"/>
      <c r="CD390" s="15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155"/>
      <c r="CQ390" s="5"/>
      <c r="CR390" s="5"/>
      <c r="CS390" s="5"/>
      <c r="CT390" s="5"/>
      <c r="CU390" s="5"/>
      <c r="CV390" s="155"/>
      <c r="CW390" s="5"/>
      <c r="CX390" s="5"/>
      <c r="CY390" s="5"/>
      <c r="CZ390" s="5">
        <v>20</v>
      </c>
      <c r="DA390" s="5"/>
      <c r="DB390" s="5"/>
      <c r="DC390" s="5"/>
      <c r="DD390" s="5"/>
      <c r="DE390" s="5"/>
      <c r="DF390" s="5"/>
      <c r="DG390" s="5"/>
      <c r="DH390" s="155"/>
      <c r="DI390" s="5"/>
      <c r="DJ390" s="5"/>
      <c r="DK390" s="155"/>
      <c r="DL390" s="5"/>
      <c r="DM390" s="5"/>
      <c r="DN390" s="15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155"/>
      <c r="DZ390" s="5"/>
      <c r="EA390" s="5"/>
      <c r="EB390" s="5"/>
      <c r="EC390" s="155"/>
      <c r="ED390" s="5"/>
      <c r="EE390" s="5"/>
      <c r="EF390" s="160"/>
      <c r="EG390" s="5">
        <v>50</v>
      </c>
      <c r="EH390" s="5"/>
      <c r="EI390" s="5"/>
      <c r="EJ390" s="5"/>
      <c r="EK390" s="5"/>
      <c r="EL390" s="150"/>
      <c r="EM390" s="5"/>
      <c r="EN390" s="5"/>
      <c r="EO390" s="5"/>
      <c r="EP390" s="5"/>
      <c r="EQ390" s="5"/>
      <c r="ER390" s="155"/>
      <c r="ES390" s="5"/>
      <c r="ET390" s="5"/>
      <c r="EU390" s="5"/>
      <c r="EV390" s="5"/>
      <c r="EW390" s="5"/>
      <c r="EX390" s="5"/>
      <c r="EY390" s="5"/>
      <c r="EZ390" s="5"/>
      <c r="FA390" s="155"/>
      <c r="FB390" s="5"/>
      <c r="FC390" s="5"/>
      <c r="FD390" s="155"/>
      <c r="FE390" s="5">
        <v>4</v>
      </c>
      <c r="FF390" s="5"/>
      <c r="FG390" s="155"/>
      <c r="FH390" s="5"/>
      <c r="FI390" s="5"/>
      <c r="FJ390" s="155"/>
      <c r="FK390" s="5"/>
      <c r="FL390" s="5"/>
      <c r="FM390" s="155"/>
      <c r="FN390" s="5"/>
      <c r="FO390" s="5"/>
      <c r="FP390" s="15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249"/>
    </row>
    <row r="391" spans="1:183" ht="21" customHeight="1">
      <c r="A391" s="46">
        <v>367</v>
      </c>
      <c r="B391" s="210" t="s">
        <v>1076</v>
      </c>
      <c r="C391" s="95" t="s">
        <v>1077</v>
      </c>
      <c r="D391" s="50" t="s">
        <v>94</v>
      </c>
      <c r="E391" s="27">
        <v>513.6</v>
      </c>
      <c r="F391" s="28">
        <v>4</v>
      </c>
      <c r="G391" s="28"/>
      <c r="H391" s="269">
        <f t="shared" si="84"/>
        <v>4</v>
      </c>
      <c r="I391" s="93">
        <f t="shared" si="85"/>
        <v>0</v>
      </c>
      <c r="J391" s="49">
        <f t="shared" si="86"/>
        <v>0</v>
      </c>
      <c r="K391" s="263">
        <f t="shared" si="90"/>
        <v>0</v>
      </c>
      <c r="L391" s="147">
        <f t="shared" si="87"/>
        <v>59</v>
      </c>
      <c r="M391" s="136">
        <f t="shared" si="88"/>
        <v>76.7</v>
      </c>
      <c r="N391" s="188">
        <f t="shared" si="91"/>
        <v>55</v>
      </c>
      <c r="O391" s="142">
        <f t="shared" si="89"/>
        <v>28248</v>
      </c>
      <c r="P391" s="49"/>
      <c r="Q391" s="5">
        <v>5</v>
      </c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155"/>
      <c r="BS391" s="5"/>
      <c r="BT391" s="5"/>
      <c r="BU391" s="5"/>
      <c r="BV391" s="5"/>
      <c r="BW391" s="5"/>
      <c r="BX391" s="155"/>
      <c r="BY391" s="5"/>
      <c r="BZ391" s="5"/>
      <c r="CA391" s="155"/>
      <c r="CB391" s="5"/>
      <c r="CC391" s="5"/>
      <c r="CD391" s="15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155"/>
      <c r="CQ391" s="5"/>
      <c r="CR391" s="5"/>
      <c r="CS391" s="5"/>
      <c r="CT391" s="5"/>
      <c r="CU391" s="5"/>
      <c r="CV391" s="15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155"/>
      <c r="DI391" s="5"/>
      <c r="DJ391" s="5"/>
      <c r="DK391" s="155"/>
      <c r="DL391" s="5"/>
      <c r="DM391" s="5"/>
      <c r="DN391" s="15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155"/>
      <c r="DZ391" s="5"/>
      <c r="EA391" s="5"/>
      <c r="EB391" s="5"/>
      <c r="EC391" s="155"/>
      <c r="ED391" s="5"/>
      <c r="EE391" s="5"/>
      <c r="EF391" s="160"/>
      <c r="EG391" s="5">
        <v>50</v>
      </c>
      <c r="EH391" s="5"/>
      <c r="EI391" s="5"/>
      <c r="EJ391" s="5"/>
      <c r="EK391" s="5"/>
      <c r="EL391" s="150"/>
      <c r="EM391" s="5"/>
      <c r="EN391" s="5"/>
      <c r="EO391" s="5"/>
      <c r="EP391" s="5"/>
      <c r="EQ391" s="5"/>
      <c r="ER391" s="155"/>
      <c r="ES391" s="5"/>
      <c r="ET391" s="5"/>
      <c r="EU391" s="5"/>
      <c r="EV391" s="5"/>
      <c r="EW391" s="5"/>
      <c r="EX391" s="5"/>
      <c r="EY391" s="5"/>
      <c r="EZ391" s="5"/>
      <c r="FA391" s="155"/>
      <c r="FB391" s="5"/>
      <c r="FC391" s="5"/>
      <c r="FD391" s="155"/>
      <c r="FE391" s="5">
        <v>4</v>
      </c>
      <c r="FF391" s="5"/>
      <c r="FG391" s="155"/>
      <c r="FH391" s="5"/>
      <c r="FI391" s="5"/>
      <c r="FJ391" s="155"/>
      <c r="FK391" s="5"/>
      <c r="FL391" s="5"/>
      <c r="FM391" s="155"/>
      <c r="FN391" s="5"/>
      <c r="FO391" s="5"/>
      <c r="FP391" s="15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249"/>
    </row>
    <row r="392" spans="1:183" ht="21" customHeight="1">
      <c r="A392" s="46">
        <v>368</v>
      </c>
      <c r="B392" s="210" t="s">
        <v>1078</v>
      </c>
      <c r="C392" s="95" t="s">
        <v>1079</v>
      </c>
      <c r="D392" s="50" t="s">
        <v>94</v>
      </c>
      <c r="E392" s="27">
        <v>107</v>
      </c>
      <c r="F392" s="28">
        <v>10</v>
      </c>
      <c r="G392" s="28"/>
      <c r="H392" s="269">
        <f t="shared" si="84"/>
        <v>10</v>
      </c>
      <c r="I392" s="93">
        <f t="shared" si="85"/>
        <v>0</v>
      </c>
      <c r="J392" s="49">
        <f t="shared" si="86"/>
        <v>0</v>
      </c>
      <c r="K392" s="263">
        <f t="shared" si="90"/>
        <v>0</v>
      </c>
      <c r="L392" s="147">
        <f t="shared" si="87"/>
        <v>0</v>
      </c>
      <c r="M392" s="136">
        <f t="shared" si="88"/>
        <v>0</v>
      </c>
      <c r="N392" s="188"/>
      <c r="O392" s="142">
        <f t="shared" si="89"/>
        <v>0</v>
      </c>
      <c r="P392" s="49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155"/>
      <c r="BS392" s="5"/>
      <c r="BT392" s="5"/>
      <c r="BU392" s="5"/>
      <c r="BV392" s="5"/>
      <c r="BW392" s="5"/>
      <c r="BX392" s="155"/>
      <c r="BY392" s="5"/>
      <c r="BZ392" s="5"/>
      <c r="CA392" s="155"/>
      <c r="CB392" s="5"/>
      <c r="CC392" s="5"/>
      <c r="CD392" s="15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155"/>
      <c r="CQ392" s="5"/>
      <c r="CR392" s="5"/>
      <c r="CS392" s="5"/>
      <c r="CT392" s="5"/>
      <c r="CU392" s="5"/>
      <c r="CV392" s="15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155"/>
      <c r="DI392" s="5"/>
      <c r="DJ392" s="5"/>
      <c r="DK392" s="155"/>
      <c r="DL392" s="5"/>
      <c r="DM392" s="5"/>
      <c r="DN392" s="15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155"/>
      <c r="DZ392" s="5"/>
      <c r="EA392" s="5"/>
      <c r="EB392" s="5"/>
      <c r="EC392" s="155"/>
      <c r="ED392" s="5"/>
      <c r="EE392" s="5"/>
      <c r="EF392" s="160"/>
      <c r="EG392" s="5"/>
      <c r="EH392" s="5"/>
      <c r="EI392" s="5"/>
      <c r="EJ392" s="5"/>
      <c r="EK392" s="5"/>
      <c r="EL392" s="150"/>
      <c r="EM392" s="5"/>
      <c r="EN392" s="5"/>
      <c r="EO392" s="5"/>
      <c r="EP392" s="5"/>
      <c r="EQ392" s="5"/>
      <c r="ER392" s="155"/>
      <c r="ES392" s="5"/>
      <c r="ET392" s="5"/>
      <c r="EU392" s="5"/>
      <c r="EV392" s="5"/>
      <c r="EW392" s="5"/>
      <c r="EX392" s="5"/>
      <c r="EY392" s="5"/>
      <c r="EZ392" s="5"/>
      <c r="FA392" s="155"/>
      <c r="FB392" s="5"/>
      <c r="FC392" s="5"/>
      <c r="FD392" s="155"/>
      <c r="FE392" s="5"/>
      <c r="FF392" s="5"/>
      <c r="FG392" s="155"/>
      <c r="FH392" s="5"/>
      <c r="FI392" s="5"/>
      <c r="FJ392" s="155"/>
      <c r="FK392" s="5"/>
      <c r="FL392" s="5"/>
      <c r="FM392" s="155"/>
      <c r="FN392" s="5"/>
      <c r="FO392" s="5"/>
      <c r="FP392" s="15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249"/>
    </row>
    <row r="393" spans="1:183" ht="21" customHeight="1">
      <c r="A393" s="46">
        <v>369</v>
      </c>
      <c r="B393" s="210" t="s">
        <v>1080</v>
      </c>
      <c r="C393" s="95" t="s">
        <v>1081</v>
      </c>
      <c r="D393" s="50" t="s">
        <v>94</v>
      </c>
      <c r="E393" s="27">
        <v>128.4</v>
      </c>
      <c r="F393" s="28">
        <v>8</v>
      </c>
      <c r="G393" s="28"/>
      <c r="H393" s="269">
        <f t="shared" si="84"/>
        <v>8</v>
      </c>
      <c r="I393" s="93">
        <f t="shared" si="85"/>
        <v>0</v>
      </c>
      <c r="J393" s="49">
        <f t="shared" si="86"/>
        <v>0</v>
      </c>
      <c r="K393" s="263">
        <f t="shared" si="90"/>
        <v>0</v>
      </c>
      <c r="L393" s="147">
        <f t="shared" si="87"/>
        <v>8</v>
      </c>
      <c r="M393" s="136">
        <f t="shared" si="88"/>
        <v>10.4</v>
      </c>
      <c r="N393" s="188">
        <f>L393-K393-H393</f>
        <v>0</v>
      </c>
      <c r="O393" s="142">
        <f t="shared" si="89"/>
        <v>0</v>
      </c>
      <c r="P393" s="49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155"/>
      <c r="BS393" s="5"/>
      <c r="BT393" s="5"/>
      <c r="BU393" s="5"/>
      <c r="BV393" s="5"/>
      <c r="BW393" s="5"/>
      <c r="BX393" s="155"/>
      <c r="BY393" s="5"/>
      <c r="BZ393" s="5"/>
      <c r="CA393" s="155"/>
      <c r="CB393" s="5"/>
      <c r="CC393" s="5"/>
      <c r="CD393" s="15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155"/>
      <c r="CQ393" s="5"/>
      <c r="CR393" s="5"/>
      <c r="CS393" s="5"/>
      <c r="CT393" s="5"/>
      <c r="CU393" s="5"/>
      <c r="CV393" s="15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155"/>
      <c r="DI393" s="5"/>
      <c r="DJ393" s="5"/>
      <c r="DK393" s="155"/>
      <c r="DL393" s="5"/>
      <c r="DM393" s="5"/>
      <c r="DN393" s="15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155"/>
      <c r="DZ393" s="5"/>
      <c r="EA393" s="5"/>
      <c r="EB393" s="5"/>
      <c r="EC393" s="155"/>
      <c r="ED393" s="5"/>
      <c r="EE393" s="5"/>
      <c r="EF393" s="160"/>
      <c r="EG393" s="5"/>
      <c r="EH393" s="5"/>
      <c r="EI393" s="5"/>
      <c r="EJ393" s="5"/>
      <c r="EK393" s="5"/>
      <c r="EL393" s="150"/>
      <c r="EM393" s="5"/>
      <c r="EN393" s="5"/>
      <c r="EO393" s="5"/>
      <c r="EP393" s="5"/>
      <c r="EQ393" s="5"/>
      <c r="ER393" s="155"/>
      <c r="ES393" s="5"/>
      <c r="ET393" s="5"/>
      <c r="EU393" s="5"/>
      <c r="EV393" s="5"/>
      <c r="EW393" s="5"/>
      <c r="EX393" s="5"/>
      <c r="EY393" s="5"/>
      <c r="EZ393" s="5"/>
      <c r="FA393" s="155"/>
      <c r="FB393" s="5">
        <v>3</v>
      </c>
      <c r="FC393" s="5"/>
      <c r="FD393" s="155"/>
      <c r="FE393" s="5">
        <v>4</v>
      </c>
      <c r="FF393" s="5"/>
      <c r="FG393" s="155"/>
      <c r="FH393" s="5"/>
      <c r="FI393" s="5"/>
      <c r="FJ393" s="155"/>
      <c r="FK393" s="5">
        <v>1</v>
      </c>
      <c r="FL393" s="5"/>
      <c r="FM393" s="155"/>
      <c r="FN393" s="5"/>
      <c r="FO393" s="5"/>
      <c r="FP393" s="15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249"/>
    </row>
    <row r="394" spans="1:183" ht="21" customHeight="1">
      <c r="A394" s="46">
        <v>370</v>
      </c>
      <c r="B394" s="241" t="s">
        <v>1082</v>
      </c>
      <c r="C394" s="114" t="s">
        <v>1083</v>
      </c>
      <c r="D394" s="50" t="s">
        <v>78</v>
      </c>
      <c r="E394" s="27">
        <v>36</v>
      </c>
      <c r="F394" s="28">
        <v>0</v>
      </c>
      <c r="G394" s="28"/>
      <c r="H394" s="269">
        <f t="shared" si="84"/>
        <v>0</v>
      </c>
      <c r="I394" s="93">
        <f t="shared" si="85"/>
        <v>0</v>
      </c>
      <c r="J394" s="49">
        <f t="shared" si="86"/>
        <v>150</v>
      </c>
      <c r="K394" s="263">
        <f t="shared" si="90"/>
        <v>150</v>
      </c>
      <c r="L394" s="147">
        <f t="shared" si="87"/>
        <v>400</v>
      </c>
      <c r="M394" s="136">
        <f t="shared" si="88"/>
        <v>520</v>
      </c>
      <c r="N394" s="188">
        <f>L394-K394-H394</f>
        <v>250</v>
      </c>
      <c r="O394" s="142">
        <f t="shared" si="89"/>
        <v>9000</v>
      </c>
      <c r="P394" s="49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155"/>
      <c r="BS394" s="5"/>
      <c r="BT394" s="5"/>
      <c r="BU394" s="5"/>
      <c r="BV394" s="5"/>
      <c r="BW394" s="5"/>
      <c r="BX394" s="155"/>
      <c r="BY394" s="5"/>
      <c r="BZ394" s="5"/>
      <c r="CA394" s="155"/>
      <c r="CB394" s="5"/>
      <c r="CC394" s="5"/>
      <c r="CD394" s="15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155"/>
      <c r="CQ394" s="5"/>
      <c r="CR394" s="5"/>
      <c r="CS394" s="5"/>
      <c r="CT394" s="5"/>
      <c r="CU394" s="5"/>
      <c r="CV394" s="15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155"/>
      <c r="DI394" s="5"/>
      <c r="DJ394" s="5"/>
      <c r="DK394" s="155">
        <v>150</v>
      </c>
      <c r="DL394" s="5">
        <v>400</v>
      </c>
      <c r="DM394" s="5"/>
      <c r="DN394" s="15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155"/>
      <c r="DZ394" s="5"/>
      <c r="EA394" s="5"/>
      <c r="EB394" s="5"/>
      <c r="EC394" s="155"/>
      <c r="ED394" s="5"/>
      <c r="EE394" s="5"/>
      <c r="EF394" s="160"/>
      <c r="EG394" s="5"/>
      <c r="EH394" s="5"/>
      <c r="EI394" s="5"/>
      <c r="EJ394" s="5"/>
      <c r="EK394" s="5"/>
      <c r="EL394" s="150"/>
      <c r="EM394" s="5"/>
      <c r="EN394" s="5"/>
      <c r="EO394" s="5"/>
      <c r="EP394" s="5"/>
      <c r="EQ394" s="5"/>
      <c r="ER394" s="155"/>
      <c r="ES394" s="5"/>
      <c r="ET394" s="5"/>
      <c r="EU394" s="5"/>
      <c r="EV394" s="5"/>
      <c r="EW394" s="5"/>
      <c r="EX394" s="5"/>
      <c r="EY394" s="5"/>
      <c r="EZ394" s="5"/>
      <c r="FA394" s="155"/>
      <c r="FB394" s="5"/>
      <c r="FC394" s="5"/>
      <c r="FD394" s="155"/>
      <c r="FE394" s="5"/>
      <c r="FF394" s="5"/>
      <c r="FG394" s="155"/>
      <c r="FH394" s="5"/>
      <c r="FI394" s="5"/>
      <c r="FJ394" s="155"/>
      <c r="FK394" s="5"/>
      <c r="FL394" s="5"/>
      <c r="FM394" s="155"/>
      <c r="FN394" s="5"/>
      <c r="FO394" s="5"/>
      <c r="FP394" s="15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249"/>
    </row>
    <row r="395" spans="1:183" ht="21" customHeight="1">
      <c r="A395" s="46">
        <v>371</v>
      </c>
      <c r="B395" s="241" t="s">
        <v>1084</v>
      </c>
      <c r="C395" s="114" t="s">
        <v>1085</v>
      </c>
      <c r="D395" s="50" t="s">
        <v>78</v>
      </c>
      <c r="E395" s="27">
        <v>16</v>
      </c>
      <c r="F395" s="28">
        <v>0</v>
      </c>
      <c r="G395" s="28"/>
      <c r="H395" s="269">
        <f t="shared" si="84"/>
        <v>0</v>
      </c>
      <c r="I395" s="93">
        <f t="shared" si="85"/>
        <v>0</v>
      </c>
      <c r="J395" s="49">
        <f t="shared" si="86"/>
        <v>0</v>
      </c>
      <c r="K395" s="263">
        <f t="shared" si="90"/>
        <v>0</v>
      </c>
      <c r="L395" s="147">
        <f t="shared" si="87"/>
        <v>300</v>
      </c>
      <c r="M395" s="136">
        <f t="shared" si="88"/>
        <v>390</v>
      </c>
      <c r="N395" s="188">
        <f>L395-K395-H395</f>
        <v>300</v>
      </c>
      <c r="O395" s="142">
        <f t="shared" si="89"/>
        <v>4800</v>
      </c>
      <c r="P395" s="49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>
        <v>300</v>
      </c>
      <c r="BK395" s="5"/>
      <c r="BL395" s="5"/>
      <c r="BM395" s="5"/>
      <c r="BN395" s="5"/>
      <c r="BO395" s="5"/>
      <c r="BP395" s="5"/>
      <c r="BQ395" s="5"/>
      <c r="BR395" s="155"/>
      <c r="BS395" s="5"/>
      <c r="BT395" s="5"/>
      <c r="BU395" s="5"/>
      <c r="BV395" s="5"/>
      <c r="BW395" s="5"/>
      <c r="BX395" s="155"/>
      <c r="BY395" s="5"/>
      <c r="BZ395" s="5"/>
      <c r="CA395" s="155"/>
      <c r="CB395" s="5"/>
      <c r="CC395" s="5"/>
      <c r="CD395" s="15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155"/>
      <c r="CQ395" s="5"/>
      <c r="CR395" s="5"/>
      <c r="CS395" s="5"/>
      <c r="CT395" s="5"/>
      <c r="CU395" s="5"/>
      <c r="CV395" s="15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155"/>
      <c r="DI395" s="5"/>
      <c r="DJ395" s="5"/>
      <c r="DK395" s="155"/>
      <c r="DL395" s="5"/>
      <c r="DM395" s="5"/>
      <c r="DN395" s="15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155"/>
      <c r="DZ395" s="5"/>
      <c r="EA395" s="5"/>
      <c r="EB395" s="5"/>
      <c r="EC395" s="155"/>
      <c r="ED395" s="5"/>
      <c r="EE395" s="5"/>
      <c r="EF395" s="160"/>
      <c r="EG395" s="5"/>
      <c r="EH395" s="5"/>
      <c r="EI395" s="5"/>
      <c r="EJ395" s="5"/>
      <c r="EK395" s="5"/>
      <c r="EL395" s="150"/>
      <c r="EM395" s="5"/>
      <c r="EN395" s="5"/>
      <c r="EO395" s="5"/>
      <c r="EP395" s="5"/>
      <c r="EQ395" s="5"/>
      <c r="ER395" s="155"/>
      <c r="ES395" s="5"/>
      <c r="ET395" s="5"/>
      <c r="EU395" s="5"/>
      <c r="EV395" s="5"/>
      <c r="EW395" s="5"/>
      <c r="EX395" s="5"/>
      <c r="EY395" s="5"/>
      <c r="EZ395" s="5"/>
      <c r="FA395" s="155"/>
      <c r="FB395" s="5"/>
      <c r="FC395" s="5"/>
      <c r="FD395" s="155"/>
      <c r="FE395" s="5"/>
      <c r="FF395" s="5"/>
      <c r="FG395" s="155"/>
      <c r="FH395" s="5"/>
      <c r="FI395" s="5"/>
      <c r="FJ395" s="155"/>
      <c r="FK395" s="5"/>
      <c r="FL395" s="5"/>
      <c r="FM395" s="155"/>
      <c r="FN395" s="5"/>
      <c r="FO395" s="5"/>
      <c r="FP395" s="15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249"/>
    </row>
    <row r="396" spans="1:183" ht="21" customHeight="1">
      <c r="A396" s="46">
        <v>372</v>
      </c>
      <c r="B396" s="210" t="s">
        <v>1086</v>
      </c>
      <c r="C396" s="95" t="s">
        <v>1087</v>
      </c>
      <c r="D396" s="50" t="s">
        <v>110</v>
      </c>
      <c r="E396" s="27">
        <v>376.64</v>
      </c>
      <c r="F396" s="28">
        <v>27</v>
      </c>
      <c r="G396" s="28"/>
      <c r="H396" s="269">
        <f t="shared" si="84"/>
        <v>27</v>
      </c>
      <c r="I396" s="93">
        <f t="shared" si="85"/>
        <v>0</v>
      </c>
      <c r="J396" s="49">
        <f t="shared" si="86"/>
        <v>0</v>
      </c>
      <c r="K396" s="263">
        <f t="shared" si="90"/>
        <v>0</v>
      </c>
      <c r="L396" s="147">
        <f t="shared" si="87"/>
        <v>15</v>
      </c>
      <c r="M396" s="136">
        <f t="shared" si="88"/>
        <v>19.5</v>
      </c>
      <c r="N396" s="188"/>
      <c r="O396" s="142">
        <f t="shared" si="89"/>
        <v>0</v>
      </c>
      <c r="P396" s="49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155"/>
      <c r="BS396" s="5"/>
      <c r="BT396" s="5"/>
      <c r="BU396" s="5"/>
      <c r="BV396" s="5"/>
      <c r="BW396" s="5"/>
      <c r="BX396" s="155"/>
      <c r="BY396" s="5"/>
      <c r="BZ396" s="5"/>
      <c r="CA396" s="155"/>
      <c r="CB396" s="5"/>
      <c r="CC396" s="5"/>
      <c r="CD396" s="15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155"/>
      <c r="CQ396" s="5"/>
      <c r="CR396" s="5"/>
      <c r="CS396" s="5"/>
      <c r="CT396" s="5">
        <v>15</v>
      </c>
      <c r="CU396" s="5"/>
      <c r="CV396" s="15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155"/>
      <c r="DI396" s="5"/>
      <c r="DJ396" s="5"/>
      <c r="DK396" s="155"/>
      <c r="DL396" s="5"/>
      <c r="DM396" s="5"/>
      <c r="DN396" s="15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155"/>
      <c r="DZ396" s="5"/>
      <c r="EA396" s="5"/>
      <c r="EB396" s="5"/>
      <c r="EC396" s="155"/>
      <c r="ED396" s="5"/>
      <c r="EE396" s="5"/>
      <c r="EF396" s="160"/>
      <c r="EG396" s="5"/>
      <c r="EH396" s="5"/>
      <c r="EI396" s="5"/>
      <c r="EJ396" s="5"/>
      <c r="EK396" s="5"/>
      <c r="EL396" s="150"/>
      <c r="EM396" s="5"/>
      <c r="EN396" s="5"/>
      <c r="EO396" s="5"/>
      <c r="EP396" s="5"/>
      <c r="EQ396" s="5"/>
      <c r="ER396" s="155"/>
      <c r="ES396" s="5"/>
      <c r="ET396" s="5"/>
      <c r="EU396" s="5"/>
      <c r="EV396" s="5"/>
      <c r="EW396" s="5"/>
      <c r="EX396" s="5"/>
      <c r="EY396" s="5"/>
      <c r="EZ396" s="5"/>
      <c r="FA396" s="155"/>
      <c r="FB396" s="5"/>
      <c r="FC396" s="5"/>
      <c r="FD396" s="155"/>
      <c r="FE396" s="5"/>
      <c r="FF396" s="5"/>
      <c r="FG396" s="155"/>
      <c r="FH396" s="5"/>
      <c r="FI396" s="5"/>
      <c r="FJ396" s="155"/>
      <c r="FK396" s="5"/>
      <c r="FL396" s="5"/>
      <c r="FM396" s="155"/>
      <c r="FN396" s="5"/>
      <c r="FO396" s="5"/>
      <c r="FP396" s="15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249"/>
    </row>
    <row r="397" spans="1:183" ht="21" customHeight="1">
      <c r="A397" s="46">
        <v>373</v>
      </c>
      <c r="B397" s="94"/>
      <c r="C397" s="95" t="s">
        <v>1088</v>
      </c>
      <c r="D397" s="50" t="s">
        <v>78</v>
      </c>
      <c r="E397" s="27">
        <v>3000</v>
      </c>
      <c r="F397" s="28">
        <v>0</v>
      </c>
      <c r="G397" s="28"/>
      <c r="H397" s="269">
        <f t="shared" si="84"/>
        <v>0</v>
      </c>
      <c r="I397" s="93">
        <f t="shared" si="85"/>
        <v>0</v>
      </c>
      <c r="J397" s="49">
        <f t="shared" si="86"/>
        <v>0</v>
      </c>
      <c r="K397" s="263">
        <f t="shared" si="90"/>
        <v>0</v>
      </c>
      <c r="L397" s="147">
        <f t="shared" si="87"/>
        <v>0</v>
      </c>
      <c r="M397" s="136">
        <f t="shared" si="88"/>
        <v>0</v>
      </c>
      <c r="N397" s="188">
        <f aca="true" t="shared" si="92" ref="N397:N402">L397-K397-H397</f>
        <v>0</v>
      </c>
      <c r="O397" s="142">
        <f t="shared" si="89"/>
        <v>0</v>
      </c>
      <c r="P397" s="49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155"/>
      <c r="BS397" s="5"/>
      <c r="BT397" s="5"/>
      <c r="BU397" s="5"/>
      <c r="BV397" s="5"/>
      <c r="BW397" s="5"/>
      <c r="BX397" s="155"/>
      <c r="BY397" s="5"/>
      <c r="BZ397" s="5"/>
      <c r="CA397" s="155"/>
      <c r="CB397" s="5"/>
      <c r="CC397" s="5"/>
      <c r="CD397" s="15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155"/>
      <c r="CQ397" s="5"/>
      <c r="CR397" s="5"/>
      <c r="CS397" s="5"/>
      <c r="CT397" s="5"/>
      <c r="CU397" s="5"/>
      <c r="CV397" s="15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155"/>
      <c r="DI397" s="5"/>
      <c r="DJ397" s="5"/>
      <c r="DK397" s="155"/>
      <c r="DL397" s="5"/>
      <c r="DM397" s="5"/>
      <c r="DN397" s="15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155"/>
      <c r="DZ397" s="5"/>
      <c r="EA397" s="5"/>
      <c r="EB397" s="5"/>
      <c r="EC397" s="155"/>
      <c r="ED397" s="5"/>
      <c r="EE397" s="5"/>
      <c r="EF397" s="160"/>
      <c r="EG397" s="5"/>
      <c r="EH397" s="5"/>
      <c r="EI397" s="5"/>
      <c r="EJ397" s="5"/>
      <c r="EK397" s="5"/>
      <c r="EL397" s="150"/>
      <c r="EM397" s="5"/>
      <c r="EN397" s="5"/>
      <c r="EO397" s="5"/>
      <c r="EP397" s="5"/>
      <c r="EQ397" s="5"/>
      <c r="ER397" s="155"/>
      <c r="ES397" s="5"/>
      <c r="ET397" s="5"/>
      <c r="EU397" s="5"/>
      <c r="EV397" s="5"/>
      <c r="EW397" s="5"/>
      <c r="EX397" s="5"/>
      <c r="EY397" s="5"/>
      <c r="EZ397" s="5"/>
      <c r="FA397" s="155"/>
      <c r="FB397" s="5"/>
      <c r="FC397" s="5"/>
      <c r="FD397" s="155"/>
      <c r="FE397" s="5"/>
      <c r="FF397" s="5"/>
      <c r="FG397" s="155"/>
      <c r="FH397" s="5"/>
      <c r="FI397" s="5"/>
      <c r="FJ397" s="155"/>
      <c r="FK397" s="5"/>
      <c r="FL397" s="5"/>
      <c r="FM397" s="155"/>
      <c r="FN397" s="5"/>
      <c r="FO397" s="5"/>
      <c r="FP397" s="15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249"/>
    </row>
    <row r="398" spans="1:183" ht="21" customHeight="1">
      <c r="A398" s="46">
        <v>374</v>
      </c>
      <c r="B398" s="210" t="s">
        <v>1090</v>
      </c>
      <c r="C398" s="95" t="s">
        <v>1091</v>
      </c>
      <c r="D398" s="50" t="s">
        <v>118</v>
      </c>
      <c r="E398" s="27">
        <v>250</v>
      </c>
      <c r="F398" s="28">
        <v>0</v>
      </c>
      <c r="G398" s="28"/>
      <c r="H398" s="269">
        <f t="shared" si="84"/>
        <v>0</v>
      </c>
      <c r="I398" s="93">
        <f t="shared" si="85"/>
        <v>0</v>
      </c>
      <c r="J398" s="49">
        <f t="shared" si="86"/>
        <v>0</v>
      </c>
      <c r="K398" s="263">
        <f t="shared" si="90"/>
        <v>0</v>
      </c>
      <c r="L398" s="147">
        <f t="shared" si="87"/>
        <v>5</v>
      </c>
      <c r="M398" s="136">
        <f t="shared" si="88"/>
        <v>6.5</v>
      </c>
      <c r="N398" s="188">
        <f t="shared" si="92"/>
        <v>5</v>
      </c>
      <c r="O398" s="142">
        <f t="shared" si="89"/>
        <v>1250</v>
      </c>
      <c r="P398" s="49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>
        <v>2</v>
      </c>
      <c r="BK398" s="5"/>
      <c r="BL398" s="5"/>
      <c r="BM398" s="5"/>
      <c r="BN398" s="5"/>
      <c r="BO398" s="5"/>
      <c r="BP398" s="5"/>
      <c r="BQ398" s="5"/>
      <c r="BR398" s="155"/>
      <c r="BS398" s="5"/>
      <c r="BT398" s="5"/>
      <c r="BU398" s="5"/>
      <c r="BV398" s="5"/>
      <c r="BW398" s="5"/>
      <c r="BX398" s="155"/>
      <c r="BY398" s="5"/>
      <c r="BZ398" s="5"/>
      <c r="CA398" s="155"/>
      <c r="CB398" s="5"/>
      <c r="CC398" s="5"/>
      <c r="CD398" s="15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155"/>
      <c r="CQ398" s="5"/>
      <c r="CR398" s="5"/>
      <c r="CS398" s="5"/>
      <c r="CT398" s="5"/>
      <c r="CU398" s="5"/>
      <c r="CV398" s="15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155"/>
      <c r="DI398" s="5"/>
      <c r="DJ398" s="5"/>
      <c r="DK398" s="155"/>
      <c r="DL398" s="5"/>
      <c r="DM398" s="5"/>
      <c r="DN398" s="15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155"/>
      <c r="DZ398" s="5"/>
      <c r="EA398" s="5"/>
      <c r="EB398" s="5"/>
      <c r="EC398" s="155"/>
      <c r="ED398" s="5">
        <v>3</v>
      </c>
      <c r="EE398" s="5"/>
      <c r="EF398" s="160"/>
      <c r="EG398" s="5"/>
      <c r="EH398" s="5"/>
      <c r="EI398" s="5"/>
      <c r="EJ398" s="5"/>
      <c r="EK398" s="5"/>
      <c r="EL398" s="150"/>
      <c r="EM398" s="5"/>
      <c r="EN398" s="5"/>
      <c r="EO398" s="5"/>
      <c r="EP398" s="5"/>
      <c r="EQ398" s="5"/>
      <c r="ER398" s="155"/>
      <c r="ES398" s="5"/>
      <c r="ET398" s="5"/>
      <c r="EU398" s="5"/>
      <c r="EV398" s="5"/>
      <c r="EW398" s="5"/>
      <c r="EX398" s="5"/>
      <c r="EY398" s="5"/>
      <c r="EZ398" s="5"/>
      <c r="FA398" s="155"/>
      <c r="FB398" s="5"/>
      <c r="FC398" s="5"/>
      <c r="FD398" s="155"/>
      <c r="FE398" s="5"/>
      <c r="FF398" s="5"/>
      <c r="FG398" s="155"/>
      <c r="FH398" s="5"/>
      <c r="FI398" s="5"/>
      <c r="FJ398" s="155"/>
      <c r="FK398" s="5"/>
      <c r="FL398" s="5"/>
      <c r="FM398" s="155"/>
      <c r="FN398" s="5"/>
      <c r="FO398" s="5"/>
      <c r="FP398" s="15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249"/>
    </row>
    <row r="399" spans="1:183" ht="21" customHeight="1">
      <c r="A399" s="46">
        <v>375</v>
      </c>
      <c r="B399" s="210" t="s">
        <v>1092</v>
      </c>
      <c r="C399" s="51" t="s">
        <v>1093</v>
      </c>
      <c r="D399" s="50" t="s">
        <v>118</v>
      </c>
      <c r="E399" s="27">
        <v>6700</v>
      </c>
      <c r="F399" s="28">
        <v>0</v>
      </c>
      <c r="G399" s="28"/>
      <c r="H399" s="269">
        <f t="shared" si="84"/>
        <v>0</v>
      </c>
      <c r="I399" s="93">
        <f t="shared" si="85"/>
        <v>0</v>
      </c>
      <c r="J399" s="49">
        <f t="shared" si="86"/>
        <v>0</v>
      </c>
      <c r="K399" s="263">
        <f t="shared" si="90"/>
        <v>0</v>
      </c>
      <c r="L399" s="147">
        <f t="shared" si="87"/>
        <v>15</v>
      </c>
      <c r="M399" s="136">
        <f t="shared" si="88"/>
        <v>19.5</v>
      </c>
      <c r="N399" s="188">
        <f t="shared" si="92"/>
        <v>15</v>
      </c>
      <c r="O399" s="142">
        <f t="shared" si="89"/>
        <v>100500</v>
      </c>
      <c r="P399" s="49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155"/>
      <c r="BS399" s="5"/>
      <c r="BT399" s="5"/>
      <c r="BU399" s="5"/>
      <c r="BV399" s="5"/>
      <c r="BW399" s="5"/>
      <c r="BX399" s="155"/>
      <c r="BY399" s="5"/>
      <c r="BZ399" s="5"/>
      <c r="CA399" s="155"/>
      <c r="CB399" s="5"/>
      <c r="CC399" s="5"/>
      <c r="CD399" s="15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155"/>
      <c r="CQ399" s="5"/>
      <c r="CR399" s="5"/>
      <c r="CS399" s="5"/>
      <c r="CT399" s="5"/>
      <c r="CU399" s="5"/>
      <c r="CV399" s="15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155"/>
      <c r="DI399" s="5">
        <v>15</v>
      </c>
      <c r="DJ399" s="5"/>
      <c r="DK399" s="155"/>
      <c r="DL399" s="5"/>
      <c r="DM399" s="5"/>
      <c r="DN399" s="15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155"/>
      <c r="DZ399" s="5"/>
      <c r="EA399" s="5"/>
      <c r="EB399" s="5"/>
      <c r="EC399" s="155"/>
      <c r="ED399" s="5"/>
      <c r="EE399" s="5"/>
      <c r="EF399" s="160"/>
      <c r="EG399" s="5"/>
      <c r="EH399" s="5"/>
      <c r="EI399" s="5"/>
      <c r="EJ399" s="5"/>
      <c r="EK399" s="5"/>
      <c r="EL399" s="150"/>
      <c r="EM399" s="5"/>
      <c r="EN399" s="5"/>
      <c r="EO399" s="5"/>
      <c r="EP399" s="5"/>
      <c r="EQ399" s="5"/>
      <c r="ER399" s="155"/>
      <c r="ES399" s="5"/>
      <c r="ET399" s="5"/>
      <c r="EU399" s="5"/>
      <c r="EV399" s="5"/>
      <c r="EW399" s="5"/>
      <c r="EX399" s="5"/>
      <c r="EY399" s="5"/>
      <c r="EZ399" s="5"/>
      <c r="FA399" s="155"/>
      <c r="FB399" s="5"/>
      <c r="FC399" s="5"/>
      <c r="FD399" s="155"/>
      <c r="FE399" s="5"/>
      <c r="FF399" s="5"/>
      <c r="FG399" s="155"/>
      <c r="FH399" s="5"/>
      <c r="FI399" s="5"/>
      <c r="FJ399" s="155"/>
      <c r="FK399" s="5"/>
      <c r="FL399" s="5"/>
      <c r="FM399" s="155"/>
      <c r="FN399" s="5"/>
      <c r="FO399" s="5"/>
      <c r="FP399" s="15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249"/>
    </row>
    <row r="400" spans="1:183" ht="21" customHeight="1">
      <c r="A400" s="46">
        <v>376</v>
      </c>
      <c r="B400" s="210" t="s">
        <v>1094</v>
      </c>
      <c r="C400" s="51" t="s">
        <v>1095</v>
      </c>
      <c r="D400" s="50" t="s">
        <v>118</v>
      </c>
      <c r="E400" s="27">
        <v>3800</v>
      </c>
      <c r="F400" s="28">
        <v>0</v>
      </c>
      <c r="G400" s="28"/>
      <c r="H400" s="269">
        <f t="shared" si="84"/>
        <v>0</v>
      </c>
      <c r="I400" s="93">
        <f t="shared" si="85"/>
        <v>0</v>
      </c>
      <c r="J400" s="49">
        <f t="shared" si="86"/>
        <v>0</v>
      </c>
      <c r="K400" s="263">
        <f t="shared" si="90"/>
        <v>0</v>
      </c>
      <c r="L400" s="147">
        <f t="shared" si="87"/>
        <v>12</v>
      </c>
      <c r="M400" s="136">
        <f t="shared" si="88"/>
        <v>15.600000000000001</v>
      </c>
      <c r="N400" s="188">
        <f t="shared" si="92"/>
        <v>12</v>
      </c>
      <c r="O400" s="142">
        <f t="shared" si="89"/>
        <v>45600</v>
      </c>
      <c r="P400" s="49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155"/>
      <c r="BS400" s="5"/>
      <c r="BT400" s="5"/>
      <c r="BU400" s="5"/>
      <c r="BV400" s="5"/>
      <c r="BW400" s="5"/>
      <c r="BX400" s="155"/>
      <c r="BY400" s="5"/>
      <c r="BZ400" s="5"/>
      <c r="CA400" s="155"/>
      <c r="CB400" s="5"/>
      <c r="CC400" s="5"/>
      <c r="CD400" s="15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155"/>
      <c r="CQ400" s="5"/>
      <c r="CR400" s="5"/>
      <c r="CS400" s="5"/>
      <c r="CT400" s="5"/>
      <c r="CU400" s="5"/>
      <c r="CV400" s="15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155"/>
      <c r="DI400" s="5">
        <v>12</v>
      </c>
      <c r="DJ400" s="5"/>
      <c r="DK400" s="155"/>
      <c r="DL400" s="5"/>
      <c r="DM400" s="5"/>
      <c r="DN400" s="15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155"/>
      <c r="DZ400" s="5"/>
      <c r="EA400" s="5"/>
      <c r="EB400" s="5"/>
      <c r="EC400" s="155"/>
      <c r="ED400" s="5"/>
      <c r="EE400" s="5"/>
      <c r="EF400" s="160"/>
      <c r="EG400" s="5"/>
      <c r="EH400" s="5"/>
      <c r="EI400" s="5"/>
      <c r="EJ400" s="5"/>
      <c r="EK400" s="5"/>
      <c r="EL400" s="150"/>
      <c r="EM400" s="5"/>
      <c r="EN400" s="5"/>
      <c r="EO400" s="5"/>
      <c r="EP400" s="5"/>
      <c r="EQ400" s="5"/>
      <c r="ER400" s="155"/>
      <c r="ES400" s="5"/>
      <c r="ET400" s="5"/>
      <c r="EU400" s="5"/>
      <c r="EV400" s="5"/>
      <c r="EW400" s="5"/>
      <c r="EX400" s="5"/>
      <c r="EY400" s="5"/>
      <c r="EZ400" s="5"/>
      <c r="FA400" s="155"/>
      <c r="FB400" s="5"/>
      <c r="FC400" s="5"/>
      <c r="FD400" s="155"/>
      <c r="FE400" s="5"/>
      <c r="FF400" s="5"/>
      <c r="FG400" s="155"/>
      <c r="FH400" s="5"/>
      <c r="FI400" s="5"/>
      <c r="FJ400" s="155"/>
      <c r="FK400" s="5"/>
      <c r="FL400" s="5"/>
      <c r="FM400" s="155"/>
      <c r="FN400" s="5"/>
      <c r="FO400" s="5"/>
      <c r="FP400" s="15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249"/>
    </row>
    <row r="401" spans="1:183" ht="21" customHeight="1">
      <c r="A401" s="46">
        <v>377</v>
      </c>
      <c r="B401" s="210" t="s">
        <v>1096</v>
      </c>
      <c r="C401" s="95" t="s">
        <v>1097</v>
      </c>
      <c r="D401" s="50" t="s">
        <v>78</v>
      </c>
      <c r="E401" s="27">
        <v>160.5</v>
      </c>
      <c r="F401" s="28">
        <v>0</v>
      </c>
      <c r="G401" s="28"/>
      <c r="H401" s="269">
        <f t="shared" si="84"/>
        <v>0</v>
      </c>
      <c r="I401" s="93">
        <f t="shared" si="85"/>
        <v>0</v>
      </c>
      <c r="J401" s="49">
        <f t="shared" si="86"/>
        <v>0</v>
      </c>
      <c r="K401" s="263">
        <f t="shared" si="90"/>
        <v>0</v>
      </c>
      <c r="L401" s="147">
        <f t="shared" si="87"/>
        <v>1</v>
      </c>
      <c r="M401" s="136">
        <f t="shared" si="88"/>
        <v>1.3</v>
      </c>
      <c r="N401" s="188">
        <f t="shared" si="92"/>
        <v>1</v>
      </c>
      <c r="O401" s="142">
        <f t="shared" si="89"/>
        <v>160.5</v>
      </c>
      <c r="P401" s="49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155"/>
      <c r="BS401" s="5"/>
      <c r="BT401" s="5"/>
      <c r="BU401" s="5"/>
      <c r="BV401" s="5"/>
      <c r="BW401" s="5"/>
      <c r="BX401" s="155"/>
      <c r="BY401" s="5"/>
      <c r="BZ401" s="5"/>
      <c r="CA401" s="155"/>
      <c r="CB401" s="5"/>
      <c r="CC401" s="5"/>
      <c r="CD401" s="15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155"/>
      <c r="CQ401" s="5"/>
      <c r="CR401" s="5"/>
      <c r="CS401" s="5"/>
      <c r="CT401" s="5"/>
      <c r="CU401" s="5"/>
      <c r="CV401" s="15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155"/>
      <c r="DI401" s="5"/>
      <c r="DJ401" s="5"/>
      <c r="DK401" s="155"/>
      <c r="DL401" s="5"/>
      <c r="DM401" s="5"/>
      <c r="DN401" s="15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155"/>
      <c r="DZ401" s="5"/>
      <c r="EA401" s="5"/>
      <c r="EB401" s="5"/>
      <c r="EC401" s="155"/>
      <c r="ED401" s="5"/>
      <c r="EE401" s="5"/>
      <c r="EF401" s="160"/>
      <c r="EG401" s="5"/>
      <c r="EH401" s="5"/>
      <c r="EI401" s="5"/>
      <c r="EJ401" s="5"/>
      <c r="EK401" s="5"/>
      <c r="EL401" s="150"/>
      <c r="EM401" s="5"/>
      <c r="EN401" s="5"/>
      <c r="EO401" s="5"/>
      <c r="EP401" s="5"/>
      <c r="EQ401" s="5"/>
      <c r="ER401" s="155"/>
      <c r="ES401" s="5"/>
      <c r="ET401" s="5"/>
      <c r="EU401" s="5"/>
      <c r="EV401" s="5"/>
      <c r="EW401" s="5"/>
      <c r="EX401" s="5"/>
      <c r="EY401" s="5"/>
      <c r="EZ401" s="5"/>
      <c r="FA401" s="155"/>
      <c r="FB401" s="5">
        <v>1</v>
      </c>
      <c r="FC401" s="5"/>
      <c r="FD401" s="155"/>
      <c r="FE401" s="5"/>
      <c r="FF401" s="5"/>
      <c r="FG401" s="155"/>
      <c r="FH401" s="5"/>
      <c r="FI401" s="5"/>
      <c r="FJ401" s="155"/>
      <c r="FK401" s="5"/>
      <c r="FL401" s="5"/>
      <c r="FM401" s="155"/>
      <c r="FN401" s="5"/>
      <c r="FO401" s="5"/>
      <c r="FP401" s="15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249"/>
    </row>
    <row r="402" spans="1:183" ht="21" customHeight="1">
      <c r="A402" s="46">
        <v>378</v>
      </c>
      <c r="B402" s="210" t="s">
        <v>1098</v>
      </c>
      <c r="C402" s="95" t="s">
        <v>1099</v>
      </c>
      <c r="D402" s="50" t="s">
        <v>78</v>
      </c>
      <c r="E402" s="27">
        <v>200</v>
      </c>
      <c r="F402" s="28">
        <v>0</v>
      </c>
      <c r="G402" s="28"/>
      <c r="H402" s="269">
        <f t="shared" si="84"/>
        <v>0</v>
      </c>
      <c r="I402" s="93">
        <f t="shared" si="85"/>
        <v>0</v>
      </c>
      <c r="J402" s="49">
        <f t="shared" si="86"/>
        <v>0</v>
      </c>
      <c r="K402" s="263">
        <f t="shared" si="90"/>
        <v>0</v>
      </c>
      <c r="L402" s="147">
        <f t="shared" si="87"/>
        <v>1</v>
      </c>
      <c r="M402" s="136">
        <f t="shared" si="88"/>
        <v>1.3</v>
      </c>
      <c r="N402" s="188">
        <f t="shared" si="92"/>
        <v>1</v>
      </c>
      <c r="O402" s="142">
        <f t="shared" si="89"/>
        <v>200</v>
      </c>
      <c r="P402" s="49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155"/>
      <c r="BS402" s="5"/>
      <c r="BT402" s="5"/>
      <c r="BU402" s="5"/>
      <c r="BV402" s="5"/>
      <c r="BW402" s="5"/>
      <c r="BX402" s="155"/>
      <c r="BY402" s="5"/>
      <c r="BZ402" s="5"/>
      <c r="CA402" s="155"/>
      <c r="CB402" s="5"/>
      <c r="CC402" s="5"/>
      <c r="CD402" s="15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155"/>
      <c r="CQ402" s="5"/>
      <c r="CR402" s="5"/>
      <c r="CS402" s="5"/>
      <c r="CT402" s="5"/>
      <c r="CU402" s="5"/>
      <c r="CV402" s="15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155"/>
      <c r="DI402" s="5"/>
      <c r="DJ402" s="5"/>
      <c r="DK402" s="155"/>
      <c r="DL402" s="5"/>
      <c r="DM402" s="5"/>
      <c r="DN402" s="15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155"/>
      <c r="DZ402" s="5"/>
      <c r="EA402" s="5"/>
      <c r="EB402" s="5"/>
      <c r="EC402" s="155"/>
      <c r="ED402" s="5"/>
      <c r="EE402" s="5"/>
      <c r="EF402" s="160"/>
      <c r="EG402" s="5"/>
      <c r="EH402" s="5"/>
      <c r="EI402" s="5"/>
      <c r="EJ402" s="5"/>
      <c r="EK402" s="5"/>
      <c r="EL402" s="150"/>
      <c r="EM402" s="5"/>
      <c r="EN402" s="5"/>
      <c r="EO402" s="5"/>
      <c r="EP402" s="5"/>
      <c r="EQ402" s="5"/>
      <c r="ER402" s="155"/>
      <c r="ES402" s="5"/>
      <c r="ET402" s="5"/>
      <c r="EU402" s="5"/>
      <c r="EV402" s="5"/>
      <c r="EW402" s="5"/>
      <c r="EX402" s="5"/>
      <c r="EY402" s="5"/>
      <c r="EZ402" s="5"/>
      <c r="FA402" s="155"/>
      <c r="FB402" s="5"/>
      <c r="FC402" s="5"/>
      <c r="FD402" s="155"/>
      <c r="FE402" s="5">
        <v>1</v>
      </c>
      <c r="FF402" s="5"/>
      <c r="FG402" s="155"/>
      <c r="FH402" s="5"/>
      <c r="FI402" s="5"/>
      <c r="FJ402" s="155"/>
      <c r="FK402" s="5"/>
      <c r="FL402" s="5"/>
      <c r="FM402" s="155"/>
      <c r="FN402" s="5"/>
      <c r="FO402" s="5"/>
      <c r="FP402" s="15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249"/>
    </row>
    <row r="403" spans="1:183" ht="21" customHeight="1">
      <c r="A403" s="46">
        <v>379</v>
      </c>
      <c r="B403" s="210" t="s">
        <v>1100</v>
      </c>
      <c r="C403" s="95" t="s">
        <v>1101</v>
      </c>
      <c r="D403" s="50" t="s">
        <v>78</v>
      </c>
      <c r="E403" s="27">
        <v>200</v>
      </c>
      <c r="F403" s="28">
        <v>21</v>
      </c>
      <c r="G403" s="28"/>
      <c r="H403" s="269">
        <f t="shared" si="84"/>
        <v>21</v>
      </c>
      <c r="I403" s="93">
        <f t="shared" si="85"/>
        <v>0</v>
      </c>
      <c r="J403" s="49">
        <f t="shared" si="86"/>
        <v>0</v>
      </c>
      <c r="K403" s="263">
        <f t="shared" si="90"/>
        <v>0</v>
      </c>
      <c r="L403" s="147">
        <f t="shared" si="87"/>
        <v>1</v>
      </c>
      <c r="M403" s="136">
        <f t="shared" si="88"/>
        <v>1.3</v>
      </c>
      <c r="N403" s="188"/>
      <c r="O403" s="142">
        <f t="shared" si="89"/>
        <v>0</v>
      </c>
      <c r="P403" s="49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155"/>
      <c r="BS403" s="5"/>
      <c r="BT403" s="5"/>
      <c r="BU403" s="5"/>
      <c r="BV403" s="5"/>
      <c r="BW403" s="5"/>
      <c r="BX403" s="155"/>
      <c r="BY403" s="5"/>
      <c r="BZ403" s="5"/>
      <c r="CA403" s="155"/>
      <c r="CB403" s="5"/>
      <c r="CC403" s="5"/>
      <c r="CD403" s="15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155"/>
      <c r="CQ403" s="5"/>
      <c r="CR403" s="5"/>
      <c r="CS403" s="5"/>
      <c r="CT403" s="5"/>
      <c r="CU403" s="5"/>
      <c r="CV403" s="15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155"/>
      <c r="DI403" s="5"/>
      <c r="DJ403" s="5"/>
      <c r="DK403" s="155"/>
      <c r="DL403" s="5"/>
      <c r="DM403" s="5"/>
      <c r="DN403" s="15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155"/>
      <c r="DZ403" s="5"/>
      <c r="EA403" s="5"/>
      <c r="EB403" s="5"/>
      <c r="EC403" s="155"/>
      <c r="ED403" s="5"/>
      <c r="EE403" s="5"/>
      <c r="EF403" s="160"/>
      <c r="EG403" s="5"/>
      <c r="EH403" s="5"/>
      <c r="EI403" s="5"/>
      <c r="EJ403" s="5"/>
      <c r="EK403" s="5"/>
      <c r="EL403" s="150"/>
      <c r="EM403" s="5"/>
      <c r="EN403" s="5"/>
      <c r="EO403" s="5"/>
      <c r="EP403" s="5"/>
      <c r="EQ403" s="5"/>
      <c r="ER403" s="155"/>
      <c r="ES403" s="5"/>
      <c r="ET403" s="5"/>
      <c r="EU403" s="5"/>
      <c r="EV403" s="5"/>
      <c r="EW403" s="5"/>
      <c r="EX403" s="5"/>
      <c r="EY403" s="5"/>
      <c r="EZ403" s="5"/>
      <c r="FA403" s="155"/>
      <c r="FB403" s="5"/>
      <c r="FC403" s="5"/>
      <c r="FD403" s="155"/>
      <c r="FE403" s="5"/>
      <c r="FF403" s="5"/>
      <c r="FG403" s="155"/>
      <c r="FH403" s="5"/>
      <c r="FI403" s="5"/>
      <c r="FJ403" s="155"/>
      <c r="FK403" s="5">
        <v>1</v>
      </c>
      <c r="FL403" s="5"/>
      <c r="FM403" s="155"/>
      <c r="FN403" s="5"/>
      <c r="FO403" s="5"/>
      <c r="FP403" s="15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249"/>
    </row>
    <row r="404" spans="1:183" ht="21" customHeight="1">
      <c r="A404" s="46">
        <v>380</v>
      </c>
      <c r="B404" s="210" t="s">
        <v>1102</v>
      </c>
      <c r="C404" s="95" t="s">
        <v>1103</v>
      </c>
      <c r="D404" s="50" t="s">
        <v>78</v>
      </c>
      <c r="E404" s="27">
        <v>1000</v>
      </c>
      <c r="F404" s="28">
        <v>0</v>
      </c>
      <c r="G404" s="28"/>
      <c r="H404" s="269">
        <f t="shared" si="84"/>
        <v>0</v>
      </c>
      <c r="I404" s="93">
        <f t="shared" si="85"/>
        <v>0</v>
      </c>
      <c r="J404" s="49">
        <f t="shared" si="86"/>
        <v>0</v>
      </c>
      <c r="K404" s="263">
        <f t="shared" si="90"/>
        <v>0</v>
      </c>
      <c r="L404" s="147">
        <f t="shared" si="87"/>
        <v>0</v>
      </c>
      <c r="M404" s="136">
        <f t="shared" si="88"/>
        <v>0</v>
      </c>
      <c r="N404" s="188">
        <f>L404-K404-H404</f>
        <v>0</v>
      </c>
      <c r="O404" s="142">
        <f t="shared" si="89"/>
        <v>0</v>
      </c>
      <c r="P404" s="49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155"/>
      <c r="BS404" s="5"/>
      <c r="BT404" s="5"/>
      <c r="BU404" s="5"/>
      <c r="BV404" s="5"/>
      <c r="BW404" s="5"/>
      <c r="BX404" s="155"/>
      <c r="BY404" s="5"/>
      <c r="BZ404" s="5"/>
      <c r="CA404" s="155"/>
      <c r="CB404" s="5"/>
      <c r="CC404" s="5"/>
      <c r="CD404" s="15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155"/>
      <c r="CQ404" s="5"/>
      <c r="CR404" s="5"/>
      <c r="CS404" s="5"/>
      <c r="CT404" s="5"/>
      <c r="CU404" s="5"/>
      <c r="CV404" s="15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155"/>
      <c r="DI404" s="5"/>
      <c r="DJ404" s="5"/>
      <c r="DK404" s="155"/>
      <c r="DL404" s="5"/>
      <c r="DM404" s="5"/>
      <c r="DN404" s="15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155"/>
      <c r="DZ404" s="5"/>
      <c r="EA404" s="5"/>
      <c r="EB404" s="5"/>
      <c r="EC404" s="155"/>
      <c r="ED404" s="5"/>
      <c r="EE404" s="5"/>
      <c r="EF404" s="160"/>
      <c r="EG404" s="5"/>
      <c r="EH404" s="5"/>
      <c r="EI404" s="5"/>
      <c r="EJ404" s="5"/>
      <c r="EK404" s="5"/>
      <c r="EL404" s="150"/>
      <c r="EM404" s="5"/>
      <c r="EN404" s="5"/>
      <c r="EO404" s="5"/>
      <c r="EP404" s="5"/>
      <c r="EQ404" s="5"/>
      <c r="ER404" s="155"/>
      <c r="ES404" s="5"/>
      <c r="ET404" s="5"/>
      <c r="EU404" s="5"/>
      <c r="EV404" s="5"/>
      <c r="EW404" s="5"/>
      <c r="EX404" s="5"/>
      <c r="EY404" s="5"/>
      <c r="EZ404" s="5"/>
      <c r="FA404" s="155"/>
      <c r="FB404" s="5"/>
      <c r="FC404" s="5"/>
      <c r="FD404" s="155"/>
      <c r="FE404" s="5"/>
      <c r="FF404" s="5"/>
      <c r="FG404" s="155"/>
      <c r="FH404" s="5"/>
      <c r="FI404" s="5"/>
      <c r="FJ404" s="155"/>
      <c r="FK404" s="5"/>
      <c r="FL404" s="5"/>
      <c r="FM404" s="155"/>
      <c r="FN404" s="5"/>
      <c r="FO404" s="5"/>
      <c r="FP404" s="15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249"/>
    </row>
    <row r="405" spans="1:183" ht="21" customHeight="1">
      <c r="A405" s="46">
        <v>381</v>
      </c>
      <c r="B405" s="210" t="s">
        <v>1104</v>
      </c>
      <c r="C405" s="95" t="s">
        <v>1105</v>
      </c>
      <c r="D405" s="50" t="s">
        <v>78</v>
      </c>
      <c r="E405" s="27">
        <v>250</v>
      </c>
      <c r="F405" s="28">
        <v>9</v>
      </c>
      <c r="G405" s="28"/>
      <c r="H405" s="269">
        <f t="shared" si="84"/>
        <v>9</v>
      </c>
      <c r="I405" s="93">
        <f t="shared" si="85"/>
        <v>0</v>
      </c>
      <c r="J405" s="49">
        <f t="shared" si="86"/>
        <v>0</v>
      </c>
      <c r="K405" s="263">
        <f t="shared" si="90"/>
        <v>0</v>
      </c>
      <c r="L405" s="147">
        <f t="shared" si="87"/>
        <v>0</v>
      </c>
      <c r="M405" s="136">
        <f t="shared" si="88"/>
        <v>0</v>
      </c>
      <c r="N405" s="188"/>
      <c r="O405" s="142">
        <f t="shared" si="89"/>
        <v>0</v>
      </c>
      <c r="P405" s="49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155"/>
      <c r="BS405" s="5"/>
      <c r="BT405" s="5"/>
      <c r="BU405" s="5"/>
      <c r="BV405" s="5"/>
      <c r="BW405" s="5"/>
      <c r="BX405" s="155"/>
      <c r="BY405" s="5"/>
      <c r="BZ405" s="5"/>
      <c r="CA405" s="155"/>
      <c r="CB405" s="5"/>
      <c r="CC405" s="5"/>
      <c r="CD405" s="15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155"/>
      <c r="CQ405" s="5"/>
      <c r="CR405" s="5"/>
      <c r="CS405" s="5"/>
      <c r="CT405" s="5"/>
      <c r="CU405" s="5"/>
      <c r="CV405" s="15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155"/>
      <c r="DI405" s="5"/>
      <c r="DJ405" s="5"/>
      <c r="DK405" s="155"/>
      <c r="DL405" s="5"/>
      <c r="DM405" s="5"/>
      <c r="DN405" s="15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155"/>
      <c r="DZ405" s="5"/>
      <c r="EA405" s="5"/>
      <c r="EB405" s="5"/>
      <c r="EC405" s="155"/>
      <c r="ED405" s="5"/>
      <c r="EE405" s="5"/>
      <c r="EF405" s="160"/>
      <c r="EG405" s="5"/>
      <c r="EH405" s="5"/>
      <c r="EI405" s="5"/>
      <c r="EJ405" s="5"/>
      <c r="EK405" s="5"/>
      <c r="EL405" s="150"/>
      <c r="EM405" s="5"/>
      <c r="EN405" s="5"/>
      <c r="EO405" s="5"/>
      <c r="EP405" s="5"/>
      <c r="EQ405" s="5"/>
      <c r="ER405" s="155"/>
      <c r="ES405" s="5"/>
      <c r="ET405" s="5"/>
      <c r="EU405" s="5"/>
      <c r="EV405" s="5"/>
      <c r="EW405" s="5"/>
      <c r="EX405" s="5"/>
      <c r="EY405" s="5"/>
      <c r="EZ405" s="5"/>
      <c r="FA405" s="155"/>
      <c r="FB405" s="5"/>
      <c r="FC405" s="5"/>
      <c r="FD405" s="155"/>
      <c r="FE405" s="5"/>
      <c r="FF405" s="5"/>
      <c r="FG405" s="155"/>
      <c r="FH405" s="5"/>
      <c r="FI405" s="5"/>
      <c r="FJ405" s="155"/>
      <c r="FK405" s="5"/>
      <c r="FL405" s="5"/>
      <c r="FM405" s="155"/>
      <c r="FN405" s="5"/>
      <c r="FO405" s="5"/>
      <c r="FP405" s="15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249"/>
    </row>
    <row r="406" spans="1:183" ht="21" customHeight="1">
      <c r="A406" s="46">
        <v>382</v>
      </c>
      <c r="B406" s="50" t="s">
        <v>1106</v>
      </c>
      <c r="C406" s="52" t="s">
        <v>1107</v>
      </c>
      <c r="D406" s="50" t="s">
        <v>110</v>
      </c>
      <c r="E406" s="27">
        <v>2033</v>
      </c>
      <c r="F406" s="28">
        <v>0</v>
      </c>
      <c r="G406" s="28"/>
      <c r="H406" s="269">
        <f t="shared" si="84"/>
        <v>0</v>
      </c>
      <c r="I406" s="93">
        <f t="shared" si="85"/>
        <v>0</v>
      </c>
      <c r="J406" s="49">
        <f t="shared" si="86"/>
        <v>0</v>
      </c>
      <c r="K406" s="263">
        <f t="shared" si="90"/>
        <v>0</v>
      </c>
      <c r="L406" s="147">
        <f t="shared" si="87"/>
        <v>6</v>
      </c>
      <c r="M406" s="136">
        <f t="shared" si="88"/>
        <v>7.800000000000001</v>
      </c>
      <c r="N406" s="188">
        <f>L406-K406-H406</f>
        <v>6</v>
      </c>
      <c r="O406" s="142">
        <f t="shared" si="89"/>
        <v>12198</v>
      </c>
      <c r="P406" s="49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155"/>
      <c r="BS406" s="5"/>
      <c r="BT406" s="5"/>
      <c r="BU406" s="5"/>
      <c r="BV406" s="5"/>
      <c r="BW406" s="5"/>
      <c r="BX406" s="155"/>
      <c r="BY406" s="5"/>
      <c r="BZ406" s="5"/>
      <c r="CA406" s="155"/>
      <c r="CB406" s="5"/>
      <c r="CC406" s="5"/>
      <c r="CD406" s="15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155"/>
      <c r="CQ406" s="5"/>
      <c r="CR406" s="5"/>
      <c r="CS406" s="5"/>
      <c r="CT406" s="5"/>
      <c r="CU406" s="5"/>
      <c r="CV406" s="15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155"/>
      <c r="DI406" s="5"/>
      <c r="DJ406" s="5"/>
      <c r="DK406" s="155"/>
      <c r="DL406" s="5"/>
      <c r="DM406" s="5"/>
      <c r="DN406" s="15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155"/>
      <c r="DZ406" s="5"/>
      <c r="EA406" s="5"/>
      <c r="EB406" s="5"/>
      <c r="EC406" s="155"/>
      <c r="ED406" s="5"/>
      <c r="EE406" s="5"/>
      <c r="EF406" s="160"/>
      <c r="EG406" s="5"/>
      <c r="EH406" s="5"/>
      <c r="EI406" s="5"/>
      <c r="EJ406" s="5"/>
      <c r="EK406" s="5"/>
      <c r="EL406" s="150"/>
      <c r="EM406" s="5"/>
      <c r="EN406" s="5"/>
      <c r="EO406" s="5"/>
      <c r="EP406" s="5"/>
      <c r="EQ406" s="5"/>
      <c r="ER406" s="155"/>
      <c r="ES406" s="5"/>
      <c r="ET406" s="5"/>
      <c r="EU406" s="5"/>
      <c r="EV406" s="5">
        <v>1</v>
      </c>
      <c r="EW406" s="5"/>
      <c r="EX406" s="5"/>
      <c r="EY406" s="5"/>
      <c r="EZ406" s="5"/>
      <c r="FA406" s="155"/>
      <c r="FB406" s="5"/>
      <c r="FC406" s="5"/>
      <c r="FD406" s="155"/>
      <c r="FE406" s="5"/>
      <c r="FF406" s="5"/>
      <c r="FG406" s="155"/>
      <c r="FH406" s="5"/>
      <c r="FI406" s="5"/>
      <c r="FJ406" s="155"/>
      <c r="FK406" s="5"/>
      <c r="FL406" s="5"/>
      <c r="FM406" s="155"/>
      <c r="FN406" s="5"/>
      <c r="FO406" s="5"/>
      <c r="FP406" s="155"/>
      <c r="FQ406" s="5"/>
      <c r="FR406" s="5"/>
      <c r="FS406" s="5"/>
      <c r="FT406" s="5">
        <v>5</v>
      </c>
      <c r="FU406" s="5"/>
      <c r="FV406" s="5"/>
      <c r="FW406" s="5"/>
      <c r="FX406" s="5"/>
      <c r="FY406" s="5"/>
      <c r="FZ406" s="5"/>
      <c r="GA406" s="249"/>
    </row>
    <row r="407" spans="1:183" ht="21" customHeight="1">
      <c r="A407" s="46">
        <v>383</v>
      </c>
      <c r="B407" s="50"/>
      <c r="C407" s="52" t="s">
        <v>1108</v>
      </c>
      <c r="D407" s="50" t="s">
        <v>110</v>
      </c>
      <c r="E407" s="27">
        <v>2050</v>
      </c>
      <c r="F407" s="28">
        <v>0</v>
      </c>
      <c r="G407" s="28"/>
      <c r="H407" s="269">
        <f t="shared" si="84"/>
        <v>0</v>
      </c>
      <c r="I407" s="93">
        <f t="shared" si="85"/>
        <v>0</v>
      </c>
      <c r="J407" s="49">
        <f t="shared" si="86"/>
        <v>0</v>
      </c>
      <c r="K407" s="263">
        <f t="shared" si="90"/>
        <v>0</v>
      </c>
      <c r="L407" s="147">
        <f t="shared" si="87"/>
        <v>1</v>
      </c>
      <c r="M407" s="136">
        <f t="shared" si="88"/>
        <v>1.3</v>
      </c>
      <c r="N407" s="188">
        <f>L407-K407-H407</f>
        <v>1</v>
      </c>
      <c r="O407" s="142">
        <f t="shared" si="89"/>
        <v>2050</v>
      </c>
      <c r="P407" s="49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155"/>
      <c r="BS407" s="5"/>
      <c r="BT407" s="5"/>
      <c r="BU407" s="5"/>
      <c r="BV407" s="5"/>
      <c r="BW407" s="5"/>
      <c r="BX407" s="155"/>
      <c r="BY407" s="5"/>
      <c r="BZ407" s="5"/>
      <c r="CA407" s="155"/>
      <c r="CB407" s="5"/>
      <c r="CC407" s="5"/>
      <c r="CD407" s="15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155"/>
      <c r="CQ407" s="5"/>
      <c r="CR407" s="5"/>
      <c r="CS407" s="5"/>
      <c r="CT407" s="5"/>
      <c r="CU407" s="5"/>
      <c r="CV407" s="15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155"/>
      <c r="DI407" s="5"/>
      <c r="DJ407" s="5"/>
      <c r="DK407" s="155"/>
      <c r="DL407" s="5"/>
      <c r="DM407" s="5"/>
      <c r="DN407" s="15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155"/>
      <c r="DZ407" s="5"/>
      <c r="EA407" s="5"/>
      <c r="EB407" s="5"/>
      <c r="EC407" s="155"/>
      <c r="ED407" s="5"/>
      <c r="EE407" s="5"/>
      <c r="EF407" s="160"/>
      <c r="EG407" s="5"/>
      <c r="EH407" s="5"/>
      <c r="EI407" s="5"/>
      <c r="EJ407" s="5"/>
      <c r="EK407" s="5"/>
      <c r="EL407" s="150"/>
      <c r="EM407" s="5"/>
      <c r="EN407" s="5"/>
      <c r="EO407" s="5"/>
      <c r="EP407" s="5"/>
      <c r="EQ407" s="5"/>
      <c r="ER407" s="155"/>
      <c r="ES407" s="5"/>
      <c r="ET407" s="5"/>
      <c r="EU407" s="5"/>
      <c r="EV407" s="5"/>
      <c r="EW407" s="5"/>
      <c r="EX407" s="5"/>
      <c r="EY407" s="5"/>
      <c r="EZ407" s="5"/>
      <c r="FA407" s="155"/>
      <c r="FB407" s="5"/>
      <c r="FC407" s="5"/>
      <c r="FD407" s="155"/>
      <c r="FE407" s="5"/>
      <c r="FF407" s="5"/>
      <c r="FG407" s="155"/>
      <c r="FH407" s="5"/>
      <c r="FI407" s="5"/>
      <c r="FJ407" s="155"/>
      <c r="FK407" s="5"/>
      <c r="FL407" s="5"/>
      <c r="FM407" s="155"/>
      <c r="FN407" s="5"/>
      <c r="FO407" s="5"/>
      <c r="FP407" s="155"/>
      <c r="FQ407" s="5"/>
      <c r="FR407" s="5"/>
      <c r="FS407" s="5"/>
      <c r="FT407" s="5">
        <v>1</v>
      </c>
      <c r="FU407" s="5"/>
      <c r="FV407" s="5"/>
      <c r="FW407" s="5"/>
      <c r="FX407" s="5"/>
      <c r="FY407" s="5"/>
      <c r="FZ407" s="5"/>
      <c r="GA407" s="249"/>
    </row>
    <row r="408" spans="1:183" ht="21" customHeight="1">
      <c r="A408" s="46">
        <v>384</v>
      </c>
      <c r="B408" s="94" t="s">
        <v>1109</v>
      </c>
      <c r="C408" s="95" t="s">
        <v>1110</v>
      </c>
      <c r="D408" s="50" t="s">
        <v>78</v>
      </c>
      <c r="E408" s="27">
        <v>26.75</v>
      </c>
      <c r="F408" s="28">
        <v>0</v>
      </c>
      <c r="G408" s="28"/>
      <c r="H408" s="269">
        <f t="shared" si="84"/>
        <v>0</v>
      </c>
      <c r="I408" s="93">
        <f t="shared" si="85"/>
        <v>0</v>
      </c>
      <c r="J408" s="49">
        <f t="shared" si="86"/>
        <v>0</v>
      </c>
      <c r="K408" s="263">
        <f t="shared" si="90"/>
        <v>0</v>
      </c>
      <c r="L408" s="147">
        <f t="shared" si="87"/>
        <v>16</v>
      </c>
      <c r="M408" s="136">
        <f t="shared" si="88"/>
        <v>20.8</v>
      </c>
      <c r="N408" s="188">
        <f>L408-K408-H408</f>
        <v>16</v>
      </c>
      <c r="O408" s="142">
        <f t="shared" si="89"/>
        <v>428</v>
      </c>
      <c r="P408" s="49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155"/>
      <c r="BS408" s="5"/>
      <c r="BT408" s="5"/>
      <c r="BU408" s="5"/>
      <c r="BV408" s="5"/>
      <c r="BW408" s="5"/>
      <c r="BX408" s="155"/>
      <c r="BY408" s="5"/>
      <c r="BZ408" s="5"/>
      <c r="CA408" s="155"/>
      <c r="CB408" s="5"/>
      <c r="CC408" s="5"/>
      <c r="CD408" s="15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155"/>
      <c r="CQ408" s="5"/>
      <c r="CR408" s="5"/>
      <c r="CS408" s="5"/>
      <c r="CT408" s="5"/>
      <c r="CU408" s="5"/>
      <c r="CV408" s="15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155"/>
      <c r="DI408" s="5"/>
      <c r="DJ408" s="5"/>
      <c r="DK408" s="155"/>
      <c r="DL408" s="5"/>
      <c r="DM408" s="5"/>
      <c r="DN408" s="15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155"/>
      <c r="DZ408" s="5"/>
      <c r="EA408" s="5"/>
      <c r="EB408" s="5"/>
      <c r="EC408" s="155"/>
      <c r="ED408" s="5"/>
      <c r="EE408" s="5"/>
      <c r="EF408" s="160"/>
      <c r="EG408" s="5">
        <v>10</v>
      </c>
      <c r="EH408" s="5"/>
      <c r="EI408" s="5"/>
      <c r="EJ408" s="5"/>
      <c r="EK408" s="5"/>
      <c r="EL408" s="150"/>
      <c r="EM408" s="5"/>
      <c r="EN408" s="5"/>
      <c r="EO408" s="5"/>
      <c r="EP408" s="5"/>
      <c r="EQ408" s="5"/>
      <c r="ER408" s="155"/>
      <c r="ES408" s="5"/>
      <c r="ET408" s="5"/>
      <c r="EU408" s="5"/>
      <c r="EV408" s="5"/>
      <c r="EW408" s="5"/>
      <c r="EX408" s="5"/>
      <c r="EY408" s="5"/>
      <c r="EZ408" s="5"/>
      <c r="FA408" s="155"/>
      <c r="FB408" s="5"/>
      <c r="FC408" s="5"/>
      <c r="FD408" s="155"/>
      <c r="FE408" s="5"/>
      <c r="FF408" s="5"/>
      <c r="FG408" s="155"/>
      <c r="FH408" s="5">
        <v>3</v>
      </c>
      <c r="FI408" s="5"/>
      <c r="FJ408" s="155"/>
      <c r="FK408" s="5"/>
      <c r="FL408" s="5"/>
      <c r="FM408" s="155"/>
      <c r="FN408" s="5"/>
      <c r="FO408" s="5"/>
      <c r="FP408" s="155"/>
      <c r="FQ408" s="5">
        <v>3</v>
      </c>
      <c r="FR408" s="5"/>
      <c r="FS408" s="5"/>
      <c r="FT408" s="5"/>
      <c r="FU408" s="5"/>
      <c r="FV408" s="5"/>
      <c r="FW408" s="5"/>
      <c r="FX408" s="5"/>
      <c r="FY408" s="5"/>
      <c r="FZ408" s="5"/>
      <c r="GA408" s="249"/>
    </row>
    <row r="409" spans="1:183" ht="21" customHeight="1">
      <c r="A409" s="46">
        <v>385</v>
      </c>
      <c r="B409" s="210" t="s">
        <v>1111</v>
      </c>
      <c r="C409" s="95" t="s">
        <v>1112</v>
      </c>
      <c r="D409" s="50" t="s">
        <v>78</v>
      </c>
      <c r="E409" s="27">
        <v>194</v>
      </c>
      <c r="F409" s="28">
        <v>5</v>
      </c>
      <c r="G409" s="28"/>
      <c r="H409" s="269">
        <f t="shared" si="84"/>
        <v>5</v>
      </c>
      <c r="I409" s="93">
        <f t="shared" si="85"/>
        <v>0</v>
      </c>
      <c r="J409" s="49">
        <f t="shared" si="86"/>
        <v>0</v>
      </c>
      <c r="K409" s="263">
        <f t="shared" si="90"/>
        <v>0</v>
      </c>
      <c r="L409" s="147">
        <f t="shared" si="87"/>
        <v>2</v>
      </c>
      <c r="M409" s="136">
        <f t="shared" si="88"/>
        <v>2.6</v>
      </c>
      <c r="N409" s="188"/>
      <c r="O409" s="142">
        <f t="shared" si="89"/>
        <v>0</v>
      </c>
      <c r="P409" s="49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155"/>
      <c r="BS409" s="5"/>
      <c r="BT409" s="5"/>
      <c r="BU409" s="5"/>
      <c r="BV409" s="5"/>
      <c r="BW409" s="5"/>
      <c r="BX409" s="155"/>
      <c r="BY409" s="5"/>
      <c r="BZ409" s="5"/>
      <c r="CA409" s="155"/>
      <c r="CB409" s="5"/>
      <c r="CC409" s="5"/>
      <c r="CD409" s="15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155"/>
      <c r="CQ409" s="5"/>
      <c r="CR409" s="5"/>
      <c r="CS409" s="5"/>
      <c r="CT409" s="5"/>
      <c r="CU409" s="5"/>
      <c r="CV409" s="15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155"/>
      <c r="DI409" s="5"/>
      <c r="DJ409" s="5"/>
      <c r="DK409" s="155"/>
      <c r="DL409" s="5"/>
      <c r="DM409" s="5"/>
      <c r="DN409" s="15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155"/>
      <c r="DZ409" s="5"/>
      <c r="EA409" s="5"/>
      <c r="EB409" s="5"/>
      <c r="EC409" s="155"/>
      <c r="ED409" s="5"/>
      <c r="EE409" s="5"/>
      <c r="EF409" s="160"/>
      <c r="EG409" s="5"/>
      <c r="EH409" s="5"/>
      <c r="EI409" s="5"/>
      <c r="EJ409" s="5"/>
      <c r="EK409" s="5"/>
      <c r="EL409" s="150"/>
      <c r="EM409" s="5"/>
      <c r="EN409" s="5"/>
      <c r="EO409" s="5"/>
      <c r="EP409" s="5"/>
      <c r="EQ409" s="5"/>
      <c r="ER409" s="155"/>
      <c r="ES409" s="5"/>
      <c r="ET409" s="5"/>
      <c r="EU409" s="5"/>
      <c r="EV409" s="5"/>
      <c r="EW409" s="5"/>
      <c r="EX409" s="5"/>
      <c r="EY409" s="5"/>
      <c r="EZ409" s="5"/>
      <c r="FA409" s="155"/>
      <c r="FB409" s="5"/>
      <c r="FC409" s="5"/>
      <c r="FD409" s="155"/>
      <c r="FE409" s="5"/>
      <c r="FF409" s="5"/>
      <c r="FG409" s="155"/>
      <c r="FH409" s="5">
        <v>1</v>
      </c>
      <c r="FI409" s="5"/>
      <c r="FJ409" s="155"/>
      <c r="FK409" s="5"/>
      <c r="FL409" s="5"/>
      <c r="FM409" s="155"/>
      <c r="FN409" s="5"/>
      <c r="FO409" s="5"/>
      <c r="FP409" s="155"/>
      <c r="FQ409" s="5">
        <v>1</v>
      </c>
      <c r="FR409" s="5"/>
      <c r="FS409" s="5"/>
      <c r="FT409" s="5"/>
      <c r="FU409" s="5"/>
      <c r="FV409" s="5"/>
      <c r="FW409" s="5"/>
      <c r="FX409" s="5"/>
      <c r="FY409" s="5"/>
      <c r="FZ409" s="5"/>
      <c r="GA409" s="249"/>
    </row>
    <row r="410" spans="1:183" ht="21" customHeight="1">
      <c r="A410" s="46">
        <v>386</v>
      </c>
      <c r="B410" s="210" t="s">
        <v>1113</v>
      </c>
      <c r="C410" s="95" t="s">
        <v>1114</v>
      </c>
      <c r="D410" s="50" t="s">
        <v>78</v>
      </c>
      <c r="E410" s="27">
        <v>88</v>
      </c>
      <c r="F410" s="28">
        <v>0</v>
      </c>
      <c r="G410" s="28"/>
      <c r="H410" s="269">
        <f t="shared" si="84"/>
        <v>0</v>
      </c>
      <c r="I410" s="93">
        <f t="shared" si="85"/>
        <v>0</v>
      </c>
      <c r="J410" s="49">
        <f t="shared" si="86"/>
        <v>0</v>
      </c>
      <c r="K410" s="263">
        <f t="shared" si="90"/>
        <v>0</v>
      </c>
      <c r="L410" s="147">
        <f t="shared" si="87"/>
        <v>42</v>
      </c>
      <c r="M410" s="136">
        <f t="shared" si="88"/>
        <v>54.6</v>
      </c>
      <c r="N410" s="188">
        <f>L410-K410-H410</f>
        <v>42</v>
      </c>
      <c r="O410" s="142">
        <f t="shared" si="89"/>
        <v>3696</v>
      </c>
      <c r="P410" s="49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155"/>
      <c r="BS410" s="5"/>
      <c r="BT410" s="5"/>
      <c r="BU410" s="5"/>
      <c r="BV410" s="5"/>
      <c r="BW410" s="5"/>
      <c r="BX410" s="155"/>
      <c r="BY410" s="5">
        <v>5</v>
      </c>
      <c r="BZ410" s="5"/>
      <c r="CA410" s="155"/>
      <c r="CB410" s="5"/>
      <c r="CC410" s="5"/>
      <c r="CD410" s="155"/>
      <c r="CE410" s="5"/>
      <c r="CF410" s="5"/>
      <c r="CG410" s="5"/>
      <c r="CH410" s="5">
        <v>5</v>
      </c>
      <c r="CI410" s="5"/>
      <c r="CJ410" s="5"/>
      <c r="CK410" s="5"/>
      <c r="CL410" s="5"/>
      <c r="CM410" s="5"/>
      <c r="CN410" s="5"/>
      <c r="CO410" s="5"/>
      <c r="CP410" s="155"/>
      <c r="CQ410" s="5"/>
      <c r="CR410" s="5"/>
      <c r="CS410" s="5"/>
      <c r="CT410" s="5"/>
      <c r="CU410" s="5"/>
      <c r="CV410" s="15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155"/>
      <c r="DI410" s="5">
        <v>5</v>
      </c>
      <c r="DJ410" s="5"/>
      <c r="DK410" s="155"/>
      <c r="DL410" s="5"/>
      <c r="DM410" s="5"/>
      <c r="DN410" s="15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155"/>
      <c r="DZ410" s="5"/>
      <c r="EA410" s="5"/>
      <c r="EB410" s="5"/>
      <c r="EC410" s="155"/>
      <c r="ED410" s="5"/>
      <c r="EE410" s="5"/>
      <c r="EF410" s="160"/>
      <c r="EG410" s="5">
        <v>10</v>
      </c>
      <c r="EH410" s="5"/>
      <c r="EI410" s="5"/>
      <c r="EJ410" s="5"/>
      <c r="EK410" s="5"/>
      <c r="EL410" s="150"/>
      <c r="EM410" s="5"/>
      <c r="EN410" s="5"/>
      <c r="EO410" s="5"/>
      <c r="EP410" s="5"/>
      <c r="EQ410" s="5"/>
      <c r="ER410" s="155"/>
      <c r="ES410" s="5"/>
      <c r="ET410" s="5"/>
      <c r="EU410" s="5"/>
      <c r="EV410" s="5"/>
      <c r="EW410" s="5"/>
      <c r="EX410" s="5"/>
      <c r="EY410" s="5"/>
      <c r="EZ410" s="5"/>
      <c r="FA410" s="155"/>
      <c r="FB410" s="5">
        <v>2</v>
      </c>
      <c r="FC410" s="5"/>
      <c r="FD410" s="155"/>
      <c r="FE410" s="5">
        <v>3</v>
      </c>
      <c r="FF410" s="5"/>
      <c r="FG410" s="155"/>
      <c r="FH410" s="5">
        <v>5</v>
      </c>
      <c r="FI410" s="5"/>
      <c r="FJ410" s="155"/>
      <c r="FK410" s="5"/>
      <c r="FL410" s="5"/>
      <c r="FM410" s="155"/>
      <c r="FN410" s="5">
        <v>2</v>
      </c>
      <c r="FO410" s="5"/>
      <c r="FP410" s="155"/>
      <c r="FQ410" s="5">
        <v>5</v>
      </c>
      <c r="FR410" s="5"/>
      <c r="FS410" s="5"/>
      <c r="FT410" s="5"/>
      <c r="FU410" s="5"/>
      <c r="FV410" s="5"/>
      <c r="FW410" s="5"/>
      <c r="FX410" s="5"/>
      <c r="FY410" s="5"/>
      <c r="FZ410" s="5"/>
      <c r="GA410" s="249"/>
    </row>
    <row r="411" spans="1:183" ht="21" customHeight="1">
      <c r="A411" s="46">
        <v>387</v>
      </c>
      <c r="B411" s="210" t="s">
        <v>1115</v>
      </c>
      <c r="C411" s="95" t="s">
        <v>1116</v>
      </c>
      <c r="D411" s="50" t="s">
        <v>78</v>
      </c>
      <c r="E411" s="27">
        <v>75</v>
      </c>
      <c r="F411" s="28">
        <v>0</v>
      </c>
      <c r="G411" s="28"/>
      <c r="H411" s="269">
        <f t="shared" si="84"/>
        <v>0</v>
      </c>
      <c r="I411" s="93">
        <f t="shared" si="85"/>
        <v>0</v>
      </c>
      <c r="J411" s="49">
        <f t="shared" si="86"/>
        <v>0</v>
      </c>
      <c r="K411" s="263">
        <f t="shared" si="90"/>
        <v>0</v>
      </c>
      <c r="L411" s="147">
        <f t="shared" si="87"/>
        <v>31</v>
      </c>
      <c r="M411" s="136">
        <f t="shared" si="88"/>
        <v>40.300000000000004</v>
      </c>
      <c r="N411" s="188">
        <f>L411-K411-H411</f>
        <v>31</v>
      </c>
      <c r="O411" s="142">
        <f t="shared" si="89"/>
        <v>2325</v>
      </c>
      <c r="P411" s="49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155"/>
      <c r="BS411" s="5"/>
      <c r="BT411" s="5"/>
      <c r="BU411" s="5"/>
      <c r="BV411" s="5"/>
      <c r="BW411" s="5"/>
      <c r="BX411" s="155"/>
      <c r="BY411" s="5"/>
      <c r="BZ411" s="5"/>
      <c r="CA411" s="155"/>
      <c r="CB411" s="5"/>
      <c r="CC411" s="5"/>
      <c r="CD411" s="155"/>
      <c r="CE411" s="5"/>
      <c r="CF411" s="5"/>
      <c r="CG411" s="5"/>
      <c r="CH411" s="5">
        <v>5</v>
      </c>
      <c r="CI411" s="5"/>
      <c r="CJ411" s="5"/>
      <c r="CK411" s="5"/>
      <c r="CL411" s="5"/>
      <c r="CM411" s="5"/>
      <c r="CN411" s="5"/>
      <c r="CO411" s="5"/>
      <c r="CP411" s="155"/>
      <c r="CQ411" s="5"/>
      <c r="CR411" s="5"/>
      <c r="CS411" s="5"/>
      <c r="CT411" s="5"/>
      <c r="CU411" s="5"/>
      <c r="CV411" s="15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155"/>
      <c r="DI411" s="5">
        <v>2</v>
      </c>
      <c r="DJ411" s="5"/>
      <c r="DK411" s="155"/>
      <c r="DL411" s="5"/>
      <c r="DM411" s="5"/>
      <c r="DN411" s="15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155"/>
      <c r="DZ411" s="5"/>
      <c r="EA411" s="5"/>
      <c r="EB411" s="5"/>
      <c r="EC411" s="155"/>
      <c r="ED411" s="5"/>
      <c r="EE411" s="5"/>
      <c r="EF411" s="160"/>
      <c r="EG411" s="5"/>
      <c r="EH411" s="5"/>
      <c r="EI411" s="5"/>
      <c r="EJ411" s="5"/>
      <c r="EK411" s="5"/>
      <c r="EL411" s="150"/>
      <c r="EM411" s="5"/>
      <c r="EN411" s="5"/>
      <c r="EO411" s="5"/>
      <c r="EP411" s="5"/>
      <c r="EQ411" s="5"/>
      <c r="ER411" s="155"/>
      <c r="ES411" s="5"/>
      <c r="ET411" s="5"/>
      <c r="EU411" s="5"/>
      <c r="EV411" s="5"/>
      <c r="EW411" s="5"/>
      <c r="EX411" s="5"/>
      <c r="EY411" s="5"/>
      <c r="EZ411" s="5"/>
      <c r="FA411" s="155"/>
      <c r="FB411" s="5">
        <v>3</v>
      </c>
      <c r="FC411" s="5"/>
      <c r="FD411" s="155"/>
      <c r="FE411" s="5">
        <v>8</v>
      </c>
      <c r="FF411" s="5"/>
      <c r="FG411" s="155"/>
      <c r="FH411" s="5">
        <v>5</v>
      </c>
      <c r="FI411" s="5"/>
      <c r="FJ411" s="155"/>
      <c r="FK411" s="5"/>
      <c r="FL411" s="5"/>
      <c r="FM411" s="155"/>
      <c r="FN411" s="5">
        <v>3</v>
      </c>
      <c r="FO411" s="5"/>
      <c r="FP411" s="155"/>
      <c r="FQ411" s="5">
        <v>5</v>
      </c>
      <c r="FR411" s="5"/>
      <c r="FS411" s="5"/>
      <c r="FT411" s="5"/>
      <c r="FU411" s="5"/>
      <c r="FV411" s="5"/>
      <c r="FW411" s="5"/>
      <c r="FX411" s="5"/>
      <c r="FY411" s="5"/>
      <c r="FZ411" s="5"/>
      <c r="GA411" s="249"/>
    </row>
    <row r="412" spans="1:183" ht="21" customHeight="1">
      <c r="A412" s="46">
        <v>388</v>
      </c>
      <c r="B412" s="210" t="s">
        <v>1117</v>
      </c>
      <c r="C412" s="95" t="s">
        <v>1118</v>
      </c>
      <c r="D412" s="50" t="s">
        <v>78</v>
      </c>
      <c r="E412" s="27">
        <v>115</v>
      </c>
      <c r="F412" s="28">
        <v>0</v>
      </c>
      <c r="G412" s="28"/>
      <c r="H412" s="269">
        <f t="shared" si="84"/>
        <v>0</v>
      </c>
      <c r="I412" s="93">
        <f t="shared" si="85"/>
        <v>0</v>
      </c>
      <c r="J412" s="49">
        <f t="shared" si="86"/>
        <v>0</v>
      </c>
      <c r="K412" s="263">
        <f t="shared" si="90"/>
        <v>0</v>
      </c>
      <c r="L412" s="147">
        <f t="shared" si="87"/>
        <v>24</v>
      </c>
      <c r="M412" s="136">
        <f t="shared" si="88"/>
        <v>31.200000000000003</v>
      </c>
      <c r="N412" s="188">
        <f>L412-K412-H412</f>
        <v>24</v>
      </c>
      <c r="O412" s="142">
        <f t="shared" si="89"/>
        <v>2760</v>
      </c>
      <c r="P412" s="49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155"/>
      <c r="BS412" s="5"/>
      <c r="BT412" s="5"/>
      <c r="BU412" s="5"/>
      <c r="BV412" s="5"/>
      <c r="BW412" s="5"/>
      <c r="BX412" s="155"/>
      <c r="BY412" s="5"/>
      <c r="BZ412" s="5"/>
      <c r="CA412" s="155"/>
      <c r="CB412" s="5"/>
      <c r="CC412" s="5"/>
      <c r="CD412" s="155"/>
      <c r="CE412" s="5"/>
      <c r="CF412" s="5"/>
      <c r="CG412" s="5"/>
      <c r="CH412" s="5">
        <v>5</v>
      </c>
      <c r="CI412" s="5"/>
      <c r="CJ412" s="5"/>
      <c r="CK412" s="5"/>
      <c r="CL412" s="5"/>
      <c r="CM412" s="5"/>
      <c r="CN412" s="5"/>
      <c r="CO412" s="5"/>
      <c r="CP412" s="155"/>
      <c r="CQ412" s="5"/>
      <c r="CR412" s="5"/>
      <c r="CS412" s="5"/>
      <c r="CT412" s="5"/>
      <c r="CU412" s="5"/>
      <c r="CV412" s="15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155"/>
      <c r="DI412" s="5">
        <v>2</v>
      </c>
      <c r="DJ412" s="5"/>
      <c r="DK412" s="155"/>
      <c r="DL412" s="5"/>
      <c r="DM412" s="5"/>
      <c r="DN412" s="15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155"/>
      <c r="DZ412" s="5"/>
      <c r="EA412" s="5"/>
      <c r="EB412" s="5"/>
      <c r="EC412" s="155"/>
      <c r="ED412" s="5"/>
      <c r="EE412" s="5"/>
      <c r="EF412" s="160"/>
      <c r="EG412" s="5"/>
      <c r="EH412" s="5"/>
      <c r="EI412" s="5"/>
      <c r="EJ412" s="5"/>
      <c r="EK412" s="5"/>
      <c r="EL412" s="150"/>
      <c r="EM412" s="5"/>
      <c r="EN412" s="5"/>
      <c r="EO412" s="5"/>
      <c r="EP412" s="5"/>
      <c r="EQ412" s="5"/>
      <c r="ER412" s="155"/>
      <c r="ES412" s="5"/>
      <c r="ET412" s="5"/>
      <c r="EU412" s="5"/>
      <c r="EV412" s="5"/>
      <c r="EW412" s="5"/>
      <c r="EX412" s="5"/>
      <c r="EY412" s="5"/>
      <c r="EZ412" s="5"/>
      <c r="FA412" s="155"/>
      <c r="FB412" s="5">
        <v>2</v>
      </c>
      <c r="FC412" s="5"/>
      <c r="FD412" s="155"/>
      <c r="FE412" s="5">
        <v>3</v>
      </c>
      <c r="FF412" s="5"/>
      <c r="FG412" s="155"/>
      <c r="FH412" s="5">
        <v>5</v>
      </c>
      <c r="FI412" s="5"/>
      <c r="FJ412" s="155"/>
      <c r="FK412" s="5"/>
      <c r="FL412" s="5"/>
      <c r="FM412" s="155"/>
      <c r="FN412" s="5">
        <v>2</v>
      </c>
      <c r="FO412" s="5"/>
      <c r="FP412" s="155"/>
      <c r="FQ412" s="5">
        <v>5</v>
      </c>
      <c r="FR412" s="5"/>
      <c r="FS412" s="5"/>
      <c r="FT412" s="5"/>
      <c r="FU412" s="5"/>
      <c r="FV412" s="5"/>
      <c r="FW412" s="5"/>
      <c r="FX412" s="5"/>
      <c r="FY412" s="5"/>
      <c r="FZ412" s="5"/>
      <c r="GA412" s="249"/>
    </row>
    <row r="413" spans="1:183" ht="21" customHeight="1">
      <c r="A413" s="46">
        <v>389</v>
      </c>
      <c r="B413" s="94" t="s">
        <v>1119</v>
      </c>
      <c r="C413" s="95" t="s">
        <v>1120</v>
      </c>
      <c r="D413" s="50" t="s">
        <v>78</v>
      </c>
      <c r="E413" s="27">
        <v>123.05</v>
      </c>
      <c r="F413" s="28">
        <v>100</v>
      </c>
      <c r="G413" s="28"/>
      <c r="H413" s="269">
        <f t="shared" si="84"/>
        <v>100</v>
      </c>
      <c r="I413" s="93">
        <f t="shared" si="85"/>
        <v>0</v>
      </c>
      <c r="J413" s="49">
        <f t="shared" si="86"/>
        <v>0</v>
      </c>
      <c r="K413" s="263">
        <f t="shared" si="90"/>
        <v>0</v>
      </c>
      <c r="L413" s="147">
        <f t="shared" si="87"/>
        <v>0</v>
      </c>
      <c r="M413" s="136">
        <f t="shared" si="88"/>
        <v>0</v>
      </c>
      <c r="N413" s="188"/>
      <c r="O413" s="142">
        <f t="shared" si="89"/>
        <v>0</v>
      </c>
      <c r="P413" s="49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155"/>
      <c r="BS413" s="5"/>
      <c r="BT413" s="5"/>
      <c r="BU413" s="5"/>
      <c r="BV413" s="5"/>
      <c r="BW413" s="5"/>
      <c r="BX413" s="155"/>
      <c r="BY413" s="5"/>
      <c r="BZ413" s="5"/>
      <c r="CA413" s="155"/>
      <c r="CB413" s="5"/>
      <c r="CC413" s="5"/>
      <c r="CD413" s="15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155"/>
      <c r="CQ413" s="5"/>
      <c r="CR413" s="5"/>
      <c r="CS413" s="5"/>
      <c r="CT413" s="5"/>
      <c r="CU413" s="5"/>
      <c r="CV413" s="15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155"/>
      <c r="DI413" s="5"/>
      <c r="DJ413" s="5"/>
      <c r="DK413" s="155"/>
      <c r="DL413" s="5"/>
      <c r="DM413" s="5"/>
      <c r="DN413" s="15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155"/>
      <c r="DZ413" s="5"/>
      <c r="EA413" s="5"/>
      <c r="EB413" s="5"/>
      <c r="EC413" s="155"/>
      <c r="ED413" s="5"/>
      <c r="EE413" s="5"/>
      <c r="EF413" s="160"/>
      <c r="EG413" s="5"/>
      <c r="EH413" s="5"/>
      <c r="EI413" s="5"/>
      <c r="EJ413" s="5"/>
      <c r="EK413" s="5"/>
      <c r="EL413" s="150"/>
      <c r="EM413" s="5"/>
      <c r="EN413" s="5"/>
      <c r="EO413" s="5"/>
      <c r="EP413" s="5"/>
      <c r="EQ413" s="5"/>
      <c r="ER413" s="155"/>
      <c r="ES413" s="5"/>
      <c r="ET413" s="5"/>
      <c r="EU413" s="5"/>
      <c r="EV413" s="5"/>
      <c r="EW413" s="5"/>
      <c r="EX413" s="5"/>
      <c r="EY413" s="5"/>
      <c r="EZ413" s="5"/>
      <c r="FA413" s="155"/>
      <c r="FB413" s="5"/>
      <c r="FC413" s="5"/>
      <c r="FD413" s="155"/>
      <c r="FE413" s="5"/>
      <c r="FF413" s="5"/>
      <c r="FG413" s="155"/>
      <c r="FH413" s="5"/>
      <c r="FI413" s="5"/>
      <c r="FJ413" s="155"/>
      <c r="FK413" s="5"/>
      <c r="FL413" s="5"/>
      <c r="FM413" s="155"/>
      <c r="FN413" s="5"/>
      <c r="FO413" s="5"/>
      <c r="FP413" s="15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249"/>
    </row>
    <row r="414" spans="1:183" ht="21" customHeight="1">
      <c r="A414" s="46">
        <v>390</v>
      </c>
      <c r="B414" s="210" t="s">
        <v>1121</v>
      </c>
      <c r="C414" s="95" t="s">
        <v>1122</v>
      </c>
      <c r="D414" s="50" t="s">
        <v>78</v>
      </c>
      <c r="E414" s="27">
        <v>85.6</v>
      </c>
      <c r="F414" s="28">
        <v>250</v>
      </c>
      <c r="G414" s="28"/>
      <c r="H414" s="269">
        <f t="shared" si="84"/>
        <v>250</v>
      </c>
      <c r="I414" s="93">
        <f t="shared" si="85"/>
        <v>0</v>
      </c>
      <c r="J414" s="49">
        <f t="shared" si="86"/>
        <v>0</v>
      </c>
      <c r="K414" s="263">
        <f t="shared" si="90"/>
        <v>0</v>
      </c>
      <c r="L414" s="147">
        <f t="shared" si="87"/>
        <v>150</v>
      </c>
      <c r="M414" s="136">
        <f t="shared" si="88"/>
        <v>195</v>
      </c>
      <c r="N414" s="188"/>
      <c r="O414" s="142">
        <f t="shared" si="89"/>
        <v>0</v>
      </c>
      <c r="P414" s="49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155"/>
      <c r="BS414" s="5"/>
      <c r="BT414" s="5"/>
      <c r="BU414" s="5"/>
      <c r="BV414" s="5"/>
      <c r="BW414" s="5"/>
      <c r="BX414" s="155"/>
      <c r="BY414" s="5"/>
      <c r="BZ414" s="5"/>
      <c r="CA414" s="155"/>
      <c r="CB414" s="5"/>
      <c r="CC414" s="5"/>
      <c r="CD414" s="15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155"/>
      <c r="CQ414" s="5"/>
      <c r="CR414" s="5"/>
      <c r="CS414" s="5"/>
      <c r="CT414" s="5"/>
      <c r="CU414" s="5"/>
      <c r="CV414" s="15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155"/>
      <c r="DI414" s="5"/>
      <c r="DJ414" s="5"/>
      <c r="DK414" s="155"/>
      <c r="DL414" s="5"/>
      <c r="DM414" s="5"/>
      <c r="DN414" s="15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155"/>
      <c r="DZ414" s="5"/>
      <c r="EA414" s="5"/>
      <c r="EB414" s="5"/>
      <c r="EC414" s="155"/>
      <c r="ED414" s="5"/>
      <c r="EE414" s="5"/>
      <c r="EF414" s="160"/>
      <c r="EG414" s="5"/>
      <c r="EH414" s="5"/>
      <c r="EI414" s="5"/>
      <c r="EJ414" s="5"/>
      <c r="EK414" s="5"/>
      <c r="EL414" s="150"/>
      <c r="EM414" s="5"/>
      <c r="EN414" s="5"/>
      <c r="EO414" s="5"/>
      <c r="EP414" s="5"/>
      <c r="EQ414" s="5"/>
      <c r="ER414" s="155"/>
      <c r="ES414" s="5"/>
      <c r="ET414" s="5"/>
      <c r="EU414" s="5"/>
      <c r="EV414" s="5"/>
      <c r="EW414" s="5"/>
      <c r="EX414" s="5"/>
      <c r="EY414" s="5"/>
      <c r="EZ414" s="5"/>
      <c r="FA414" s="155"/>
      <c r="FB414" s="5">
        <v>30</v>
      </c>
      <c r="FC414" s="5"/>
      <c r="FD414" s="155"/>
      <c r="FE414" s="5">
        <v>60</v>
      </c>
      <c r="FF414" s="5"/>
      <c r="FG414" s="155"/>
      <c r="FH414" s="5"/>
      <c r="FI414" s="5"/>
      <c r="FJ414" s="155"/>
      <c r="FK414" s="5">
        <v>30</v>
      </c>
      <c r="FL414" s="5"/>
      <c r="FM414" s="155"/>
      <c r="FN414" s="5">
        <v>30</v>
      </c>
      <c r="FO414" s="5"/>
      <c r="FP414" s="15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249"/>
    </row>
    <row r="415" spans="1:183" ht="21" customHeight="1">
      <c r="A415" s="46">
        <v>391</v>
      </c>
      <c r="B415" s="210" t="s">
        <v>1123</v>
      </c>
      <c r="C415" s="95" t="s">
        <v>1124</v>
      </c>
      <c r="D415" s="50" t="s">
        <v>78</v>
      </c>
      <c r="E415" s="27">
        <v>55.64</v>
      </c>
      <c r="F415" s="28">
        <v>50</v>
      </c>
      <c r="G415" s="28"/>
      <c r="H415" s="269">
        <f t="shared" si="84"/>
        <v>50</v>
      </c>
      <c r="I415" s="93">
        <f t="shared" si="85"/>
        <v>0</v>
      </c>
      <c r="J415" s="49">
        <f t="shared" si="86"/>
        <v>100</v>
      </c>
      <c r="K415" s="263">
        <f t="shared" si="90"/>
        <v>100</v>
      </c>
      <c r="L415" s="147">
        <f t="shared" si="87"/>
        <v>375</v>
      </c>
      <c r="M415" s="136">
        <f t="shared" si="88"/>
        <v>487.5</v>
      </c>
      <c r="N415" s="188">
        <f>L415-K415-H415</f>
        <v>225</v>
      </c>
      <c r="O415" s="142">
        <f t="shared" si="89"/>
        <v>12519</v>
      </c>
      <c r="P415" s="49"/>
      <c r="Q415" s="5">
        <v>100</v>
      </c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155"/>
      <c r="BS415" s="5"/>
      <c r="BT415" s="5"/>
      <c r="BU415" s="5"/>
      <c r="BV415" s="5"/>
      <c r="BW415" s="5"/>
      <c r="BX415" s="155"/>
      <c r="BY415" s="5"/>
      <c r="BZ415" s="5"/>
      <c r="CA415" s="155"/>
      <c r="CB415" s="5"/>
      <c r="CC415" s="5"/>
      <c r="CD415" s="15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155"/>
      <c r="CQ415" s="5"/>
      <c r="CR415" s="5"/>
      <c r="CS415" s="5"/>
      <c r="CT415" s="5"/>
      <c r="CU415" s="5"/>
      <c r="CV415" s="15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155"/>
      <c r="DI415" s="5"/>
      <c r="DJ415" s="5"/>
      <c r="DK415" s="155"/>
      <c r="DL415" s="5"/>
      <c r="DM415" s="5"/>
      <c r="DN415" s="155"/>
      <c r="DO415" s="5"/>
      <c r="DP415" s="5"/>
      <c r="DQ415" s="5"/>
      <c r="DR415" s="5"/>
      <c r="DS415" s="5"/>
      <c r="DT415" s="5">
        <v>100</v>
      </c>
      <c r="DU415" s="5">
        <v>200</v>
      </c>
      <c r="DV415" s="5"/>
      <c r="DW415" s="5"/>
      <c r="DX415" s="5"/>
      <c r="DY415" s="155"/>
      <c r="DZ415" s="5"/>
      <c r="EA415" s="5"/>
      <c r="EB415" s="5"/>
      <c r="EC415" s="155"/>
      <c r="ED415" s="5"/>
      <c r="EE415" s="5"/>
      <c r="EF415" s="160"/>
      <c r="EG415" s="5"/>
      <c r="EH415" s="5"/>
      <c r="EI415" s="5"/>
      <c r="EJ415" s="5"/>
      <c r="EK415" s="5"/>
      <c r="EL415" s="150"/>
      <c r="EM415" s="5"/>
      <c r="EN415" s="5"/>
      <c r="EO415" s="5"/>
      <c r="EP415" s="5"/>
      <c r="EQ415" s="5"/>
      <c r="ER415" s="155"/>
      <c r="ES415" s="5"/>
      <c r="ET415" s="5"/>
      <c r="EU415" s="5"/>
      <c r="EV415" s="5"/>
      <c r="EW415" s="5"/>
      <c r="EX415" s="5"/>
      <c r="EY415" s="5"/>
      <c r="EZ415" s="5"/>
      <c r="FA415" s="155"/>
      <c r="FB415" s="5"/>
      <c r="FC415" s="5"/>
      <c r="FD415" s="155"/>
      <c r="FE415" s="5"/>
      <c r="FF415" s="5"/>
      <c r="FG415" s="155"/>
      <c r="FH415" s="5"/>
      <c r="FI415" s="5"/>
      <c r="FJ415" s="155"/>
      <c r="FK415" s="5">
        <v>30</v>
      </c>
      <c r="FL415" s="5"/>
      <c r="FM415" s="155"/>
      <c r="FN415" s="5">
        <v>45</v>
      </c>
      <c r="FO415" s="5"/>
      <c r="FP415" s="15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249"/>
    </row>
    <row r="416" spans="1:183" ht="21" customHeight="1">
      <c r="A416" s="46">
        <v>392</v>
      </c>
      <c r="B416" s="210" t="s">
        <v>1125</v>
      </c>
      <c r="C416" s="95" t="s">
        <v>1126</v>
      </c>
      <c r="D416" s="50" t="s">
        <v>78</v>
      </c>
      <c r="E416" s="27">
        <v>85.6</v>
      </c>
      <c r="F416" s="28"/>
      <c r="G416" s="28"/>
      <c r="H416" s="269">
        <f t="shared" si="84"/>
        <v>0</v>
      </c>
      <c r="I416" s="93">
        <f t="shared" si="85"/>
        <v>0</v>
      </c>
      <c r="J416" s="49">
        <f t="shared" si="86"/>
        <v>0</v>
      </c>
      <c r="K416" s="263">
        <f t="shared" si="90"/>
        <v>0</v>
      </c>
      <c r="L416" s="147">
        <f t="shared" si="87"/>
        <v>200</v>
      </c>
      <c r="M416" s="136">
        <f t="shared" si="88"/>
        <v>260</v>
      </c>
      <c r="N416" s="188">
        <f>L416-K416-H416</f>
        <v>200</v>
      </c>
      <c r="O416" s="142">
        <f t="shared" si="89"/>
        <v>17120</v>
      </c>
      <c r="P416" s="49"/>
      <c r="Q416" s="5">
        <v>50</v>
      </c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155"/>
      <c r="BS416" s="5"/>
      <c r="BT416" s="5"/>
      <c r="BU416" s="5"/>
      <c r="BV416" s="5"/>
      <c r="BW416" s="5"/>
      <c r="BX416" s="155"/>
      <c r="BY416" s="5"/>
      <c r="BZ416" s="5"/>
      <c r="CA416" s="155"/>
      <c r="CB416" s="5"/>
      <c r="CC416" s="5"/>
      <c r="CD416" s="15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155"/>
      <c r="CQ416" s="5"/>
      <c r="CR416" s="5"/>
      <c r="CS416" s="5"/>
      <c r="CT416" s="5"/>
      <c r="CU416" s="5"/>
      <c r="CV416" s="15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155"/>
      <c r="DI416" s="5"/>
      <c r="DJ416" s="5"/>
      <c r="DK416" s="155"/>
      <c r="DL416" s="5"/>
      <c r="DM416" s="5"/>
      <c r="DN416" s="15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155"/>
      <c r="DZ416" s="5"/>
      <c r="EA416" s="5"/>
      <c r="EB416" s="5"/>
      <c r="EC416" s="155"/>
      <c r="ED416" s="5"/>
      <c r="EE416" s="5"/>
      <c r="EF416" s="160"/>
      <c r="EG416" s="5"/>
      <c r="EH416" s="5"/>
      <c r="EI416" s="5"/>
      <c r="EJ416" s="5"/>
      <c r="EK416" s="5"/>
      <c r="EL416" s="150"/>
      <c r="EM416" s="5"/>
      <c r="EN416" s="5"/>
      <c r="EO416" s="5"/>
      <c r="EP416" s="5"/>
      <c r="EQ416" s="5"/>
      <c r="ER416" s="155"/>
      <c r="ES416" s="5"/>
      <c r="ET416" s="5"/>
      <c r="EU416" s="5"/>
      <c r="EV416" s="5"/>
      <c r="EW416" s="5"/>
      <c r="EX416" s="5"/>
      <c r="EY416" s="5"/>
      <c r="EZ416" s="5"/>
      <c r="FA416" s="155"/>
      <c r="FB416" s="5">
        <v>30</v>
      </c>
      <c r="FC416" s="5"/>
      <c r="FD416" s="155"/>
      <c r="FE416" s="5">
        <v>60</v>
      </c>
      <c r="FF416" s="5"/>
      <c r="FG416" s="155"/>
      <c r="FH416" s="5"/>
      <c r="FI416" s="5"/>
      <c r="FJ416" s="155"/>
      <c r="FK416" s="5">
        <v>30</v>
      </c>
      <c r="FL416" s="5"/>
      <c r="FM416" s="155"/>
      <c r="FN416" s="5">
        <v>30</v>
      </c>
      <c r="FO416" s="5"/>
      <c r="FP416" s="15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249"/>
    </row>
    <row r="417" spans="1:183" ht="21" customHeight="1">
      <c r="A417" s="46">
        <v>393</v>
      </c>
      <c r="B417" s="210" t="s">
        <v>1127</v>
      </c>
      <c r="C417" s="95" t="s">
        <v>1128</v>
      </c>
      <c r="D417" s="50" t="s">
        <v>78</v>
      </c>
      <c r="E417" s="27">
        <v>90.95</v>
      </c>
      <c r="F417" s="28">
        <v>350</v>
      </c>
      <c r="G417" s="28"/>
      <c r="H417" s="269">
        <f t="shared" si="84"/>
        <v>350</v>
      </c>
      <c r="I417" s="93">
        <f t="shared" si="85"/>
        <v>0</v>
      </c>
      <c r="J417" s="49">
        <f t="shared" si="86"/>
        <v>0</v>
      </c>
      <c r="K417" s="263">
        <f t="shared" si="90"/>
        <v>0</v>
      </c>
      <c r="L417" s="147">
        <f t="shared" si="87"/>
        <v>125</v>
      </c>
      <c r="M417" s="136">
        <f t="shared" si="88"/>
        <v>162.5</v>
      </c>
      <c r="N417" s="188"/>
      <c r="O417" s="142">
        <f t="shared" si="89"/>
        <v>0</v>
      </c>
      <c r="P417" s="49"/>
      <c r="Q417" s="5">
        <v>50</v>
      </c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155"/>
      <c r="BS417" s="5"/>
      <c r="BT417" s="5"/>
      <c r="BU417" s="5"/>
      <c r="BV417" s="5"/>
      <c r="BW417" s="5"/>
      <c r="BX417" s="155"/>
      <c r="BY417" s="5"/>
      <c r="BZ417" s="5"/>
      <c r="CA417" s="155"/>
      <c r="CB417" s="5"/>
      <c r="CC417" s="5"/>
      <c r="CD417" s="15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155"/>
      <c r="CQ417" s="5"/>
      <c r="CR417" s="5"/>
      <c r="CS417" s="5"/>
      <c r="CT417" s="5"/>
      <c r="CU417" s="5"/>
      <c r="CV417" s="15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155"/>
      <c r="DI417" s="5"/>
      <c r="DJ417" s="5"/>
      <c r="DK417" s="155"/>
      <c r="DL417" s="5"/>
      <c r="DM417" s="5"/>
      <c r="DN417" s="15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155"/>
      <c r="DZ417" s="5"/>
      <c r="EA417" s="5"/>
      <c r="EB417" s="5"/>
      <c r="EC417" s="155"/>
      <c r="ED417" s="5"/>
      <c r="EE417" s="5"/>
      <c r="EF417" s="160"/>
      <c r="EG417" s="5"/>
      <c r="EH417" s="5"/>
      <c r="EI417" s="5"/>
      <c r="EJ417" s="5"/>
      <c r="EK417" s="5"/>
      <c r="EL417" s="150"/>
      <c r="EM417" s="5"/>
      <c r="EN417" s="5"/>
      <c r="EO417" s="5"/>
      <c r="EP417" s="5"/>
      <c r="EQ417" s="5"/>
      <c r="ER417" s="155"/>
      <c r="ES417" s="5"/>
      <c r="ET417" s="5"/>
      <c r="EU417" s="5"/>
      <c r="EV417" s="5"/>
      <c r="EW417" s="5"/>
      <c r="EX417" s="5"/>
      <c r="EY417" s="5"/>
      <c r="EZ417" s="5"/>
      <c r="FA417" s="155"/>
      <c r="FB417" s="5"/>
      <c r="FC417" s="5"/>
      <c r="FD417" s="155"/>
      <c r="FE417" s="5"/>
      <c r="FF417" s="5"/>
      <c r="FG417" s="155"/>
      <c r="FH417" s="5"/>
      <c r="FI417" s="5"/>
      <c r="FJ417" s="155"/>
      <c r="FK417" s="5">
        <v>30</v>
      </c>
      <c r="FL417" s="5"/>
      <c r="FM417" s="155"/>
      <c r="FN417" s="5">
        <v>45</v>
      </c>
      <c r="FO417" s="5"/>
      <c r="FP417" s="15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249"/>
    </row>
    <row r="418" spans="1:183" ht="21" customHeight="1">
      <c r="A418" s="46">
        <v>394</v>
      </c>
      <c r="B418" s="210" t="s">
        <v>1129</v>
      </c>
      <c r="C418" s="95" t="s">
        <v>1130</v>
      </c>
      <c r="D418" s="50" t="s">
        <v>78</v>
      </c>
      <c r="E418" s="27">
        <v>60.5</v>
      </c>
      <c r="F418" s="28">
        <v>200</v>
      </c>
      <c r="G418" s="28"/>
      <c r="H418" s="269">
        <f t="shared" si="84"/>
        <v>200</v>
      </c>
      <c r="I418" s="93">
        <f t="shared" si="85"/>
        <v>0</v>
      </c>
      <c r="J418" s="49">
        <f t="shared" si="86"/>
        <v>0</v>
      </c>
      <c r="K418" s="263">
        <f t="shared" si="90"/>
        <v>0</v>
      </c>
      <c r="L418" s="147">
        <f t="shared" si="87"/>
        <v>150</v>
      </c>
      <c r="M418" s="136">
        <f t="shared" si="88"/>
        <v>195</v>
      </c>
      <c r="N418" s="188"/>
      <c r="O418" s="142">
        <f t="shared" si="89"/>
        <v>0</v>
      </c>
      <c r="P418" s="49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155"/>
      <c r="BS418" s="5"/>
      <c r="BT418" s="5"/>
      <c r="BU418" s="5"/>
      <c r="BV418" s="5"/>
      <c r="BW418" s="5"/>
      <c r="BX418" s="155"/>
      <c r="BY418" s="5"/>
      <c r="BZ418" s="5"/>
      <c r="CA418" s="155"/>
      <c r="CB418" s="5"/>
      <c r="CC418" s="5"/>
      <c r="CD418" s="15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155"/>
      <c r="CQ418" s="5"/>
      <c r="CR418" s="5"/>
      <c r="CS418" s="5"/>
      <c r="CT418" s="5"/>
      <c r="CU418" s="5"/>
      <c r="CV418" s="15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155"/>
      <c r="DI418" s="5"/>
      <c r="DJ418" s="5"/>
      <c r="DK418" s="155"/>
      <c r="DL418" s="5"/>
      <c r="DM418" s="5"/>
      <c r="DN418" s="15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155"/>
      <c r="DZ418" s="5"/>
      <c r="EA418" s="5"/>
      <c r="EB418" s="5"/>
      <c r="EC418" s="155"/>
      <c r="ED418" s="5"/>
      <c r="EE418" s="5"/>
      <c r="EF418" s="160"/>
      <c r="EG418" s="5"/>
      <c r="EH418" s="5"/>
      <c r="EI418" s="5"/>
      <c r="EJ418" s="5"/>
      <c r="EK418" s="5"/>
      <c r="EL418" s="150"/>
      <c r="EM418" s="5"/>
      <c r="EN418" s="5"/>
      <c r="EO418" s="5"/>
      <c r="EP418" s="5"/>
      <c r="EQ418" s="5"/>
      <c r="ER418" s="155"/>
      <c r="ES418" s="5"/>
      <c r="ET418" s="5"/>
      <c r="EU418" s="5"/>
      <c r="EV418" s="5"/>
      <c r="EW418" s="5"/>
      <c r="EX418" s="5"/>
      <c r="EY418" s="5"/>
      <c r="EZ418" s="5"/>
      <c r="FA418" s="155"/>
      <c r="FB418" s="5">
        <v>30</v>
      </c>
      <c r="FC418" s="5"/>
      <c r="FD418" s="155"/>
      <c r="FE418" s="5">
        <v>60</v>
      </c>
      <c r="FF418" s="5"/>
      <c r="FG418" s="155"/>
      <c r="FH418" s="5"/>
      <c r="FI418" s="5"/>
      <c r="FJ418" s="155"/>
      <c r="FK418" s="5">
        <v>30</v>
      </c>
      <c r="FL418" s="5"/>
      <c r="FM418" s="155"/>
      <c r="FN418" s="5">
        <v>30</v>
      </c>
      <c r="FO418" s="5"/>
      <c r="FP418" s="15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249"/>
    </row>
    <row r="419" spans="1:183" ht="21" customHeight="1">
      <c r="A419" s="46">
        <v>395</v>
      </c>
      <c r="B419" s="94" t="s">
        <v>1131</v>
      </c>
      <c r="C419" s="95" t="s">
        <v>1132</v>
      </c>
      <c r="D419" s="50" t="s">
        <v>78</v>
      </c>
      <c r="E419" s="27">
        <v>240.75</v>
      </c>
      <c r="F419" s="28">
        <v>100</v>
      </c>
      <c r="G419" s="28"/>
      <c r="H419" s="269">
        <f t="shared" si="84"/>
        <v>100</v>
      </c>
      <c r="I419" s="93">
        <f t="shared" si="85"/>
        <v>0</v>
      </c>
      <c r="J419" s="49">
        <f t="shared" si="86"/>
        <v>0</v>
      </c>
      <c r="K419" s="263">
        <f t="shared" si="90"/>
        <v>0</v>
      </c>
      <c r="L419" s="147">
        <f t="shared" si="87"/>
        <v>75</v>
      </c>
      <c r="M419" s="136">
        <f t="shared" si="88"/>
        <v>97.5</v>
      </c>
      <c r="N419" s="188"/>
      <c r="O419" s="142">
        <f t="shared" si="89"/>
        <v>0</v>
      </c>
      <c r="P419" s="49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155"/>
      <c r="BS419" s="5"/>
      <c r="BT419" s="5"/>
      <c r="BU419" s="5"/>
      <c r="BV419" s="5"/>
      <c r="BW419" s="5"/>
      <c r="BX419" s="155"/>
      <c r="BY419" s="5"/>
      <c r="BZ419" s="5"/>
      <c r="CA419" s="155"/>
      <c r="CB419" s="5"/>
      <c r="CC419" s="5"/>
      <c r="CD419" s="15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155"/>
      <c r="CQ419" s="5"/>
      <c r="CR419" s="5"/>
      <c r="CS419" s="5"/>
      <c r="CT419" s="5"/>
      <c r="CU419" s="5"/>
      <c r="CV419" s="15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155"/>
      <c r="DI419" s="5"/>
      <c r="DJ419" s="5"/>
      <c r="DK419" s="155"/>
      <c r="DL419" s="5"/>
      <c r="DM419" s="5"/>
      <c r="DN419" s="15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155"/>
      <c r="DZ419" s="5"/>
      <c r="EA419" s="5"/>
      <c r="EB419" s="5"/>
      <c r="EC419" s="155"/>
      <c r="ED419" s="5"/>
      <c r="EE419" s="5"/>
      <c r="EF419" s="160"/>
      <c r="EG419" s="5"/>
      <c r="EH419" s="5"/>
      <c r="EI419" s="5"/>
      <c r="EJ419" s="5"/>
      <c r="EK419" s="5"/>
      <c r="EL419" s="150"/>
      <c r="EM419" s="5"/>
      <c r="EN419" s="5"/>
      <c r="EO419" s="5"/>
      <c r="EP419" s="5"/>
      <c r="EQ419" s="5"/>
      <c r="ER419" s="155"/>
      <c r="ES419" s="5"/>
      <c r="ET419" s="5"/>
      <c r="EU419" s="5"/>
      <c r="EV419" s="5"/>
      <c r="EW419" s="5"/>
      <c r="EX419" s="5"/>
      <c r="EY419" s="5"/>
      <c r="EZ419" s="5"/>
      <c r="FA419" s="155"/>
      <c r="FB419" s="5"/>
      <c r="FC419" s="5"/>
      <c r="FD419" s="155"/>
      <c r="FE419" s="5"/>
      <c r="FF419" s="5"/>
      <c r="FG419" s="155"/>
      <c r="FH419" s="5"/>
      <c r="FI419" s="5"/>
      <c r="FJ419" s="155"/>
      <c r="FK419" s="5">
        <v>30</v>
      </c>
      <c r="FL419" s="5"/>
      <c r="FM419" s="155"/>
      <c r="FN419" s="5">
        <v>45</v>
      </c>
      <c r="FO419" s="5"/>
      <c r="FP419" s="15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249"/>
    </row>
    <row r="420" spans="1:183" ht="21" customHeight="1">
      <c r="A420" s="46">
        <v>396</v>
      </c>
      <c r="B420" s="94" t="s">
        <v>1133</v>
      </c>
      <c r="C420" s="95" t="s">
        <v>1134</v>
      </c>
      <c r="D420" s="50" t="s">
        <v>78</v>
      </c>
      <c r="E420" s="27">
        <v>58</v>
      </c>
      <c r="F420" s="28">
        <v>200</v>
      </c>
      <c r="G420" s="28"/>
      <c r="H420" s="269">
        <f t="shared" si="84"/>
        <v>200</v>
      </c>
      <c r="I420" s="93">
        <f t="shared" si="85"/>
        <v>0</v>
      </c>
      <c r="J420" s="49">
        <f t="shared" si="86"/>
        <v>0</v>
      </c>
      <c r="K420" s="263">
        <f t="shared" si="90"/>
        <v>0</v>
      </c>
      <c r="L420" s="147">
        <f t="shared" si="87"/>
        <v>0</v>
      </c>
      <c r="M420" s="136">
        <f t="shared" si="88"/>
        <v>0</v>
      </c>
      <c r="N420" s="188"/>
      <c r="O420" s="142">
        <f t="shared" si="89"/>
        <v>0</v>
      </c>
      <c r="P420" s="49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155"/>
      <c r="BS420" s="5"/>
      <c r="BT420" s="5"/>
      <c r="BU420" s="5"/>
      <c r="BV420" s="5"/>
      <c r="BW420" s="5"/>
      <c r="BX420" s="155"/>
      <c r="BY420" s="5"/>
      <c r="BZ420" s="5"/>
      <c r="CA420" s="155"/>
      <c r="CB420" s="5"/>
      <c r="CC420" s="5"/>
      <c r="CD420" s="15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155"/>
      <c r="CQ420" s="5"/>
      <c r="CR420" s="5"/>
      <c r="CS420" s="5"/>
      <c r="CT420" s="5"/>
      <c r="CU420" s="5"/>
      <c r="CV420" s="15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155"/>
      <c r="DI420" s="5"/>
      <c r="DJ420" s="5"/>
      <c r="DK420" s="155"/>
      <c r="DL420" s="5"/>
      <c r="DM420" s="5"/>
      <c r="DN420" s="15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155"/>
      <c r="DZ420" s="5"/>
      <c r="EA420" s="5"/>
      <c r="EB420" s="5"/>
      <c r="EC420" s="155"/>
      <c r="ED420" s="5"/>
      <c r="EE420" s="5"/>
      <c r="EF420" s="160"/>
      <c r="EG420" s="5"/>
      <c r="EH420" s="5"/>
      <c r="EI420" s="5"/>
      <c r="EJ420" s="5"/>
      <c r="EK420" s="5"/>
      <c r="EL420" s="150"/>
      <c r="EM420" s="5"/>
      <c r="EN420" s="5"/>
      <c r="EO420" s="5"/>
      <c r="EP420" s="5"/>
      <c r="EQ420" s="5"/>
      <c r="ER420" s="155"/>
      <c r="ES420" s="5"/>
      <c r="ET420" s="5"/>
      <c r="EU420" s="5"/>
      <c r="EV420" s="5"/>
      <c r="EW420" s="5"/>
      <c r="EX420" s="5"/>
      <c r="EY420" s="5"/>
      <c r="EZ420" s="5"/>
      <c r="FA420" s="155"/>
      <c r="FB420" s="5"/>
      <c r="FC420" s="5"/>
      <c r="FD420" s="155"/>
      <c r="FE420" s="5"/>
      <c r="FF420" s="5"/>
      <c r="FG420" s="155"/>
      <c r="FH420" s="5"/>
      <c r="FI420" s="5"/>
      <c r="FJ420" s="155"/>
      <c r="FK420" s="5"/>
      <c r="FL420" s="5"/>
      <c r="FM420" s="155"/>
      <c r="FN420" s="5"/>
      <c r="FO420" s="5"/>
      <c r="FP420" s="15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249"/>
    </row>
    <row r="421" spans="1:183" ht="21" customHeight="1">
      <c r="A421" s="46">
        <v>397</v>
      </c>
      <c r="B421" s="210" t="s">
        <v>1135</v>
      </c>
      <c r="C421" s="95" t="s">
        <v>1136</v>
      </c>
      <c r="D421" s="50" t="s">
        <v>78</v>
      </c>
      <c r="E421" s="27">
        <v>128.4</v>
      </c>
      <c r="F421" s="28">
        <v>0</v>
      </c>
      <c r="G421" s="28"/>
      <c r="H421" s="269">
        <f t="shared" si="84"/>
        <v>0</v>
      </c>
      <c r="I421" s="93">
        <f t="shared" si="85"/>
        <v>0</v>
      </c>
      <c r="J421" s="49">
        <f t="shared" si="86"/>
        <v>0</v>
      </c>
      <c r="K421" s="263">
        <f t="shared" si="90"/>
        <v>0</v>
      </c>
      <c r="L421" s="147">
        <f t="shared" si="87"/>
        <v>0</v>
      </c>
      <c r="M421" s="136">
        <f t="shared" si="88"/>
        <v>0</v>
      </c>
      <c r="N421" s="188">
        <f>L421-K421-H421</f>
        <v>0</v>
      </c>
      <c r="O421" s="142">
        <f t="shared" si="89"/>
        <v>0</v>
      </c>
      <c r="P421" s="49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155"/>
      <c r="BS421" s="5"/>
      <c r="BT421" s="5"/>
      <c r="BU421" s="5"/>
      <c r="BV421" s="5"/>
      <c r="BW421" s="5"/>
      <c r="BX421" s="155"/>
      <c r="BY421" s="5"/>
      <c r="BZ421" s="5"/>
      <c r="CA421" s="155"/>
      <c r="CB421" s="5"/>
      <c r="CC421" s="5"/>
      <c r="CD421" s="15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155"/>
      <c r="CQ421" s="5"/>
      <c r="CR421" s="5"/>
      <c r="CS421" s="5"/>
      <c r="CT421" s="5"/>
      <c r="CU421" s="5"/>
      <c r="CV421" s="15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155"/>
      <c r="DI421" s="5"/>
      <c r="DJ421" s="5"/>
      <c r="DK421" s="155"/>
      <c r="DL421" s="5"/>
      <c r="DM421" s="5"/>
      <c r="DN421" s="15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155"/>
      <c r="DZ421" s="5"/>
      <c r="EA421" s="5"/>
      <c r="EB421" s="5"/>
      <c r="EC421" s="155"/>
      <c r="ED421" s="5"/>
      <c r="EE421" s="5"/>
      <c r="EF421" s="160"/>
      <c r="EG421" s="5"/>
      <c r="EH421" s="5"/>
      <c r="EI421" s="5"/>
      <c r="EJ421" s="5"/>
      <c r="EK421" s="5"/>
      <c r="EL421" s="150"/>
      <c r="EM421" s="5"/>
      <c r="EN421" s="5"/>
      <c r="EO421" s="5"/>
      <c r="EP421" s="5"/>
      <c r="EQ421" s="5"/>
      <c r="ER421" s="155"/>
      <c r="ES421" s="5"/>
      <c r="ET421" s="5"/>
      <c r="EU421" s="5"/>
      <c r="EV421" s="5"/>
      <c r="EW421" s="5"/>
      <c r="EX421" s="5"/>
      <c r="EY421" s="5"/>
      <c r="EZ421" s="5"/>
      <c r="FA421" s="155"/>
      <c r="FB421" s="5"/>
      <c r="FC421" s="5"/>
      <c r="FD421" s="155"/>
      <c r="FE421" s="5"/>
      <c r="FF421" s="5"/>
      <c r="FG421" s="155"/>
      <c r="FH421" s="5"/>
      <c r="FI421" s="5"/>
      <c r="FJ421" s="155"/>
      <c r="FK421" s="5"/>
      <c r="FL421" s="5"/>
      <c r="FM421" s="155"/>
      <c r="FN421" s="5"/>
      <c r="FO421" s="5"/>
      <c r="FP421" s="15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249"/>
    </row>
    <row r="422" spans="1:183" ht="21" customHeight="1">
      <c r="A422" s="46">
        <v>398</v>
      </c>
      <c r="B422" s="123" t="s">
        <v>1089</v>
      </c>
      <c r="C422" s="95" t="s">
        <v>1137</v>
      </c>
      <c r="D422" s="50" t="s">
        <v>78</v>
      </c>
      <c r="E422" s="27">
        <v>0.27</v>
      </c>
      <c r="F422" s="28">
        <v>10000</v>
      </c>
      <c r="G422" s="28"/>
      <c r="H422" s="269">
        <f t="shared" si="84"/>
        <v>10000</v>
      </c>
      <c r="I422" s="93">
        <f t="shared" si="85"/>
        <v>0</v>
      </c>
      <c r="J422" s="49">
        <f t="shared" si="86"/>
        <v>114000</v>
      </c>
      <c r="K422" s="263">
        <f t="shared" si="90"/>
        <v>114000</v>
      </c>
      <c r="L422" s="147">
        <f t="shared" si="87"/>
        <v>11000</v>
      </c>
      <c r="M422" s="136">
        <f t="shared" si="88"/>
        <v>14300</v>
      </c>
      <c r="N422" s="188"/>
      <c r="O422" s="142">
        <f t="shared" si="89"/>
        <v>0</v>
      </c>
      <c r="P422" s="49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155"/>
      <c r="BS422" s="5"/>
      <c r="BT422" s="5"/>
      <c r="BU422" s="5"/>
      <c r="BV422" s="5">
        <v>1000</v>
      </c>
      <c r="BW422" s="5"/>
      <c r="BX422" s="155"/>
      <c r="BY422" s="5"/>
      <c r="BZ422" s="5"/>
      <c r="CA422" s="155"/>
      <c r="CB422" s="5"/>
      <c r="CC422" s="5"/>
      <c r="CD422" s="15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155"/>
      <c r="CQ422" s="5"/>
      <c r="CR422" s="5"/>
      <c r="CS422" s="5"/>
      <c r="CT422" s="5"/>
      <c r="CU422" s="5"/>
      <c r="CV422" s="15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155"/>
      <c r="DI422" s="5"/>
      <c r="DJ422" s="5"/>
      <c r="DK422" s="155"/>
      <c r="DL422" s="5"/>
      <c r="DM422" s="5"/>
      <c r="DN422" s="15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155"/>
      <c r="DZ422" s="5"/>
      <c r="EA422" s="5"/>
      <c r="EB422" s="5"/>
      <c r="EC422" s="155"/>
      <c r="ED422" s="5"/>
      <c r="EE422" s="5"/>
      <c r="EF422" s="160"/>
      <c r="EG422" s="5"/>
      <c r="EH422" s="5"/>
      <c r="EI422" s="5"/>
      <c r="EJ422" s="5"/>
      <c r="EK422" s="5"/>
      <c r="EL422" s="150"/>
      <c r="EM422" s="5"/>
      <c r="EN422" s="5"/>
      <c r="EO422" s="5"/>
      <c r="EP422" s="5"/>
      <c r="EQ422" s="5"/>
      <c r="ER422" s="155">
        <v>57000</v>
      </c>
      <c r="ES422" s="5"/>
      <c r="ET422" s="5"/>
      <c r="EU422" s="5">
        <f>7000+50000</f>
        <v>57000</v>
      </c>
      <c r="EV422" s="5">
        <v>10000</v>
      </c>
      <c r="EW422" s="5"/>
      <c r="EX422" s="5"/>
      <c r="EY422" s="5"/>
      <c r="EZ422" s="5"/>
      <c r="FA422" s="155"/>
      <c r="FB422" s="5"/>
      <c r="FC422" s="5"/>
      <c r="FD422" s="155"/>
      <c r="FE422" s="5"/>
      <c r="FF422" s="5"/>
      <c r="FG422" s="155"/>
      <c r="FH422" s="5"/>
      <c r="FI422" s="5"/>
      <c r="FJ422" s="155"/>
      <c r="FK422" s="5"/>
      <c r="FL422" s="5"/>
      <c r="FM422" s="155"/>
      <c r="FN422" s="5"/>
      <c r="FO422" s="5"/>
      <c r="FP422" s="15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249"/>
    </row>
    <row r="423" spans="1:183" ht="21" customHeight="1">
      <c r="A423" s="46">
        <v>399</v>
      </c>
      <c r="B423" s="33" t="s">
        <v>1138</v>
      </c>
      <c r="C423" s="95" t="s">
        <v>1139</v>
      </c>
      <c r="D423" s="50" t="s">
        <v>78</v>
      </c>
      <c r="E423" s="27">
        <v>0.54</v>
      </c>
      <c r="F423" s="28">
        <v>1000</v>
      </c>
      <c r="G423" s="28"/>
      <c r="H423" s="269">
        <f t="shared" si="84"/>
        <v>1000</v>
      </c>
      <c r="I423" s="93">
        <f t="shared" si="85"/>
        <v>0</v>
      </c>
      <c r="J423" s="49">
        <f t="shared" si="86"/>
        <v>0</v>
      </c>
      <c r="K423" s="263">
        <f t="shared" si="90"/>
        <v>0</v>
      </c>
      <c r="L423" s="147">
        <f t="shared" si="87"/>
        <v>500</v>
      </c>
      <c r="M423" s="136">
        <f t="shared" si="88"/>
        <v>650</v>
      </c>
      <c r="N423" s="188"/>
      <c r="O423" s="142">
        <f t="shared" si="89"/>
        <v>0</v>
      </c>
      <c r="P423" s="49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155"/>
      <c r="BS423" s="5"/>
      <c r="BT423" s="5"/>
      <c r="BU423" s="5"/>
      <c r="BV423" s="5">
        <v>500</v>
      </c>
      <c r="BW423" s="5"/>
      <c r="BX423" s="155"/>
      <c r="BY423" s="5"/>
      <c r="BZ423" s="5"/>
      <c r="CA423" s="155"/>
      <c r="CB423" s="5"/>
      <c r="CC423" s="5"/>
      <c r="CD423" s="15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155"/>
      <c r="CQ423" s="5"/>
      <c r="CR423" s="5"/>
      <c r="CS423" s="5"/>
      <c r="CT423" s="5"/>
      <c r="CU423" s="5"/>
      <c r="CV423" s="15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155"/>
      <c r="DI423" s="5"/>
      <c r="DJ423" s="5"/>
      <c r="DK423" s="155"/>
      <c r="DL423" s="5"/>
      <c r="DM423" s="5"/>
      <c r="DN423" s="15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155"/>
      <c r="DZ423" s="5"/>
      <c r="EA423" s="5"/>
      <c r="EB423" s="5"/>
      <c r="EC423" s="155"/>
      <c r="ED423" s="5"/>
      <c r="EE423" s="5"/>
      <c r="EF423" s="160"/>
      <c r="EG423" s="5"/>
      <c r="EH423" s="5"/>
      <c r="EI423" s="5"/>
      <c r="EJ423" s="5"/>
      <c r="EK423" s="5"/>
      <c r="EL423" s="150"/>
      <c r="EM423" s="5"/>
      <c r="EN423" s="5"/>
      <c r="EO423" s="5"/>
      <c r="EP423" s="5"/>
      <c r="EQ423" s="5"/>
      <c r="ER423" s="155"/>
      <c r="ES423" s="5"/>
      <c r="ET423" s="5"/>
      <c r="EU423" s="5"/>
      <c r="EV423" s="5"/>
      <c r="EW423" s="5"/>
      <c r="EX423" s="5"/>
      <c r="EY423" s="5"/>
      <c r="EZ423" s="5"/>
      <c r="FA423" s="155"/>
      <c r="FB423" s="5"/>
      <c r="FC423" s="5"/>
      <c r="FD423" s="155"/>
      <c r="FE423" s="5"/>
      <c r="FF423" s="5"/>
      <c r="FG423" s="155"/>
      <c r="FH423" s="5"/>
      <c r="FI423" s="5"/>
      <c r="FJ423" s="155"/>
      <c r="FK423" s="5"/>
      <c r="FL423" s="5"/>
      <c r="FM423" s="155"/>
      <c r="FN423" s="5"/>
      <c r="FO423" s="5"/>
      <c r="FP423" s="15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249"/>
    </row>
    <row r="424" spans="1:183" ht="21" customHeight="1">
      <c r="A424" s="46">
        <v>400</v>
      </c>
      <c r="B424" s="246" t="s">
        <v>1893</v>
      </c>
      <c r="C424" s="95" t="s">
        <v>1594</v>
      </c>
      <c r="D424" s="50"/>
      <c r="E424" s="27"/>
      <c r="F424" s="28"/>
      <c r="G424" s="28"/>
      <c r="H424" s="269">
        <f t="shared" si="84"/>
        <v>0</v>
      </c>
      <c r="I424" s="93">
        <f t="shared" si="85"/>
        <v>0</v>
      </c>
      <c r="J424" s="49">
        <f t="shared" si="86"/>
        <v>0</v>
      </c>
      <c r="K424" s="263">
        <f t="shared" si="90"/>
        <v>0</v>
      </c>
      <c r="L424" s="147">
        <f t="shared" si="87"/>
        <v>3000</v>
      </c>
      <c r="M424" s="136">
        <f t="shared" si="88"/>
        <v>3900</v>
      </c>
      <c r="N424" s="188">
        <f>L424-K424-H424</f>
        <v>3000</v>
      </c>
      <c r="O424" s="142">
        <f t="shared" si="89"/>
        <v>0</v>
      </c>
      <c r="P424" s="49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155"/>
      <c r="BS424" s="5"/>
      <c r="BT424" s="5"/>
      <c r="BU424" s="5"/>
      <c r="BV424" s="5"/>
      <c r="BW424" s="5"/>
      <c r="BX424" s="155"/>
      <c r="BY424" s="5"/>
      <c r="BZ424" s="5"/>
      <c r="CA424" s="155"/>
      <c r="CB424" s="5"/>
      <c r="CC424" s="5"/>
      <c r="CD424" s="15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155"/>
      <c r="CQ424" s="5"/>
      <c r="CR424" s="5"/>
      <c r="CS424" s="5"/>
      <c r="CT424" s="5"/>
      <c r="CU424" s="5"/>
      <c r="CV424" s="15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155"/>
      <c r="DI424" s="5"/>
      <c r="DJ424" s="5"/>
      <c r="DK424" s="155"/>
      <c r="DL424" s="5"/>
      <c r="DM424" s="5"/>
      <c r="DN424" s="15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155"/>
      <c r="DZ424" s="5"/>
      <c r="EA424" s="5"/>
      <c r="EB424" s="5"/>
      <c r="EC424" s="155"/>
      <c r="ED424" s="5"/>
      <c r="EE424" s="5"/>
      <c r="EF424" s="160"/>
      <c r="EG424" s="5"/>
      <c r="EH424" s="5"/>
      <c r="EI424" s="5"/>
      <c r="EJ424" s="5"/>
      <c r="EK424" s="5"/>
      <c r="EL424" s="150"/>
      <c r="EM424" s="5"/>
      <c r="EN424" s="5"/>
      <c r="EO424" s="5"/>
      <c r="EP424" s="5"/>
      <c r="EQ424" s="5"/>
      <c r="ER424" s="155"/>
      <c r="ES424" s="5"/>
      <c r="ET424" s="5"/>
      <c r="EU424" s="5"/>
      <c r="EV424" s="5">
        <v>3000</v>
      </c>
      <c r="EW424" s="5"/>
      <c r="EX424" s="5"/>
      <c r="EY424" s="5"/>
      <c r="EZ424" s="5"/>
      <c r="FA424" s="155"/>
      <c r="FB424" s="5"/>
      <c r="FC424" s="5"/>
      <c r="FD424" s="155"/>
      <c r="FE424" s="5"/>
      <c r="FF424" s="5"/>
      <c r="FG424" s="155"/>
      <c r="FH424" s="5"/>
      <c r="FI424" s="5"/>
      <c r="FJ424" s="155"/>
      <c r="FK424" s="5"/>
      <c r="FL424" s="5"/>
      <c r="FM424" s="155"/>
      <c r="FN424" s="5"/>
      <c r="FO424" s="5"/>
      <c r="FP424" s="15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249"/>
    </row>
    <row r="425" spans="1:183" ht="21" customHeight="1">
      <c r="A425" s="46">
        <v>401</v>
      </c>
      <c r="B425" s="33" t="s">
        <v>2070</v>
      </c>
      <c r="C425" s="135" t="s">
        <v>1575</v>
      </c>
      <c r="D425" s="50" t="s">
        <v>110</v>
      </c>
      <c r="E425" s="27">
        <v>3745</v>
      </c>
      <c r="F425" s="28"/>
      <c r="G425" s="28"/>
      <c r="H425" s="269">
        <f t="shared" si="84"/>
        <v>0</v>
      </c>
      <c r="I425" s="93">
        <f t="shared" si="85"/>
        <v>0</v>
      </c>
      <c r="J425" s="49">
        <f t="shared" si="86"/>
        <v>8</v>
      </c>
      <c r="K425" s="263">
        <f t="shared" si="90"/>
        <v>8</v>
      </c>
      <c r="L425" s="147">
        <f t="shared" si="87"/>
        <v>16</v>
      </c>
      <c r="M425" s="136">
        <f t="shared" si="88"/>
        <v>20.8</v>
      </c>
      <c r="N425" s="188">
        <f>L425-K425-H425</f>
        <v>8</v>
      </c>
      <c r="O425" s="142">
        <f t="shared" si="89"/>
        <v>29960</v>
      </c>
      <c r="P425" s="49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>
        <v>8</v>
      </c>
      <c r="BP425" s="5">
        <v>6</v>
      </c>
      <c r="BQ425" s="5"/>
      <c r="BR425" s="155"/>
      <c r="BS425" s="5"/>
      <c r="BT425" s="5"/>
      <c r="BU425" s="5"/>
      <c r="BV425" s="5"/>
      <c r="BW425" s="5"/>
      <c r="BX425" s="155"/>
      <c r="BY425" s="5"/>
      <c r="BZ425" s="5"/>
      <c r="CA425" s="155"/>
      <c r="CB425" s="5"/>
      <c r="CC425" s="5"/>
      <c r="CD425" s="15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155"/>
      <c r="CQ425" s="5"/>
      <c r="CR425" s="5"/>
      <c r="CS425" s="5"/>
      <c r="CT425" s="5"/>
      <c r="CU425" s="5"/>
      <c r="CV425" s="15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155"/>
      <c r="DI425" s="5">
        <v>10</v>
      </c>
      <c r="DJ425" s="5"/>
      <c r="DK425" s="155"/>
      <c r="DL425" s="5"/>
      <c r="DM425" s="5"/>
      <c r="DN425" s="15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155"/>
      <c r="DZ425" s="5"/>
      <c r="EA425" s="5"/>
      <c r="EB425" s="5"/>
      <c r="EC425" s="155"/>
      <c r="ED425" s="5"/>
      <c r="EE425" s="5"/>
      <c r="EF425" s="160"/>
      <c r="EG425" s="5"/>
      <c r="EH425" s="5"/>
      <c r="EI425" s="5"/>
      <c r="EJ425" s="5"/>
      <c r="EK425" s="5"/>
      <c r="EL425" s="150"/>
      <c r="EM425" s="5"/>
      <c r="EN425" s="5"/>
      <c r="EO425" s="5"/>
      <c r="EP425" s="5"/>
      <c r="EQ425" s="5"/>
      <c r="ER425" s="155"/>
      <c r="ES425" s="5"/>
      <c r="ET425" s="5"/>
      <c r="EU425" s="5"/>
      <c r="EV425" s="5"/>
      <c r="EW425" s="5"/>
      <c r="EX425" s="5"/>
      <c r="EY425" s="5"/>
      <c r="EZ425" s="5"/>
      <c r="FA425" s="155"/>
      <c r="FB425" s="5"/>
      <c r="FC425" s="5"/>
      <c r="FD425" s="155"/>
      <c r="FE425" s="5"/>
      <c r="FF425" s="5"/>
      <c r="FG425" s="155"/>
      <c r="FH425" s="5"/>
      <c r="FI425" s="5"/>
      <c r="FJ425" s="155"/>
      <c r="FK425" s="5"/>
      <c r="FL425" s="5"/>
      <c r="FM425" s="155"/>
      <c r="FN425" s="5"/>
      <c r="FO425" s="5"/>
      <c r="FP425" s="15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249"/>
    </row>
    <row r="426" spans="1:183" ht="21" customHeight="1">
      <c r="A426" s="46">
        <v>402</v>
      </c>
      <c r="B426" s="33" t="s">
        <v>2071</v>
      </c>
      <c r="C426" s="135" t="s">
        <v>1576</v>
      </c>
      <c r="D426" s="50" t="s">
        <v>110</v>
      </c>
      <c r="E426" s="27">
        <v>3745</v>
      </c>
      <c r="F426" s="28"/>
      <c r="G426" s="28"/>
      <c r="H426" s="269">
        <f t="shared" si="84"/>
        <v>0</v>
      </c>
      <c r="I426" s="93">
        <f t="shared" si="85"/>
        <v>0</v>
      </c>
      <c r="J426" s="49">
        <f t="shared" si="86"/>
        <v>4</v>
      </c>
      <c r="K426" s="263">
        <f t="shared" si="90"/>
        <v>4</v>
      </c>
      <c r="L426" s="147">
        <f t="shared" si="87"/>
        <v>16</v>
      </c>
      <c r="M426" s="136">
        <f t="shared" si="88"/>
        <v>20.8</v>
      </c>
      <c r="N426" s="188">
        <f>L426-K426-H426</f>
        <v>12</v>
      </c>
      <c r="O426" s="142">
        <f t="shared" si="89"/>
        <v>44940</v>
      </c>
      <c r="P426" s="49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>
        <v>4</v>
      </c>
      <c r="BP426" s="5">
        <v>6</v>
      </c>
      <c r="BQ426" s="5"/>
      <c r="BR426" s="155"/>
      <c r="BS426" s="5"/>
      <c r="BT426" s="5"/>
      <c r="BU426" s="5"/>
      <c r="BV426" s="5"/>
      <c r="BW426" s="5"/>
      <c r="BX426" s="155"/>
      <c r="BY426" s="5"/>
      <c r="BZ426" s="5"/>
      <c r="CA426" s="155"/>
      <c r="CB426" s="5"/>
      <c r="CC426" s="5"/>
      <c r="CD426" s="15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155"/>
      <c r="CQ426" s="5"/>
      <c r="CR426" s="5"/>
      <c r="CS426" s="5"/>
      <c r="CT426" s="5"/>
      <c r="CU426" s="5"/>
      <c r="CV426" s="15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155"/>
      <c r="DI426" s="5">
        <v>10</v>
      </c>
      <c r="DJ426" s="5"/>
      <c r="DK426" s="155"/>
      <c r="DL426" s="5"/>
      <c r="DM426" s="5"/>
      <c r="DN426" s="15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155"/>
      <c r="DZ426" s="5"/>
      <c r="EA426" s="5"/>
      <c r="EB426" s="5"/>
      <c r="EC426" s="155"/>
      <c r="ED426" s="5"/>
      <c r="EE426" s="5"/>
      <c r="EF426" s="160"/>
      <c r="EG426" s="5"/>
      <c r="EH426" s="5"/>
      <c r="EI426" s="5"/>
      <c r="EJ426" s="5"/>
      <c r="EK426" s="5"/>
      <c r="EL426" s="150"/>
      <c r="EM426" s="5"/>
      <c r="EN426" s="5"/>
      <c r="EO426" s="5"/>
      <c r="EP426" s="5"/>
      <c r="EQ426" s="5"/>
      <c r="ER426" s="155"/>
      <c r="ES426" s="5"/>
      <c r="ET426" s="5"/>
      <c r="EU426" s="5"/>
      <c r="EV426" s="5"/>
      <c r="EW426" s="5"/>
      <c r="EX426" s="5"/>
      <c r="EY426" s="5"/>
      <c r="EZ426" s="5"/>
      <c r="FA426" s="155"/>
      <c r="FB426" s="5"/>
      <c r="FC426" s="5"/>
      <c r="FD426" s="155"/>
      <c r="FE426" s="5"/>
      <c r="FF426" s="5"/>
      <c r="FG426" s="155"/>
      <c r="FH426" s="5"/>
      <c r="FI426" s="5"/>
      <c r="FJ426" s="155"/>
      <c r="FK426" s="5"/>
      <c r="FL426" s="5"/>
      <c r="FM426" s="155"/>
      <c r="FN426" s="5"/>
      <c r="FO426" s="5"/>
      <c r="FP426" s="15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249"/>
    </row>
    <row r="427" spans="1:183" ht="20.25" customHeight="1">
      <c r="A427" s="46">
        <v>403</v>
      </c>
      <c r="B427" s="320" t="s">
        <v>1140</v>
      </c>
      <c r="C427" s="95" t="s">
        <v>1141</v>
      </c>
      <c r="D427" s="50" t="s">
        <v>78</v>
      </c>
      <c r="E427" s="27">
        <v>6.8</v>
      </c>
      <c r="F427" s="28">
        <v>600</v>
      </c>
      <c r="G427" s="28"/>
      <c r="H427" s="269">
        <f t="shared" si="84"/>
        <v>600</v>
      </c>
      <c r="I427" s="93">
        <f t="shared" si="85"/>
        <v>0</v>
      </c>
      <c r="J427" s="49">
        <f t="shared" si="86"/>
        <v>400</v>
      </c>
      <c r="K427" s="263">
        <f t="shared" si="90"/>
        <v>400</v>
      </c>
      <c r="L427" s="147">
        <f t="shared" si="87"/>
        <v>2400</v>
      </c>
      <c r="M427" s="136">
        <f t="shared" si="88"/>
        <v>3120</v>
      </c>
      <c r="N427" s="188">
        <f>L427-K427-H427</f>
        <v>1400</v>
      </c>
      <c r="O427" s="142">
        <f t="shared" si="89"/>
        <v>9520</v>
      </c>
      <c r="P427" s="49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155"/>
      <c r="BS427" s="5"/>
      <c r="BT427" s="5"/>
      <c r="BU427" s="5"/>
      <c r="BV427" s="5">
        <v>500</v>
      </c>
      <c r="BW427" s="5"/>
      <c r="BX427" s="155"/>
      <c r="BY427" s="5"/>
      <c r="BZ427" s="5"/>
      <c r="CA427" s="155"/>
      <c r="CB427" s="5">
        <v>200</v>
      </c>
      <c r="CC427" s="5"/>
      <c r="CD427" s="15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155">
        <v>400</v>
      </c>
      <c r="CQ427" s="5">
        <v>500</v>
      </c>
      <c r="CR427" s="5"/>
      <c r="CS427" s="5"/>
      <c r="CT427" s="5"/>
      <c r="CU427" s="5"/>
      <c r="CV427" s="15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155"/>
      <c r="DI427" s="5"/>
      <c r="DJ427" s="5"/>
      <c r="DK427" s="155"/>
      <c r="DL427" s="5"/>
      <c r="DM427" s="5"/>
      <c r="DN427" s="15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155"/>
      <c r="DZ427" s="5"/>
      <c r="EA427" s="5"/>
      <c r="EB427" s="5"/>
      <c r="EC427" s="155"/>
      <c r="ED427" s="5"/>
      <c r="EE427" s="5"/>
      <c r="EF427" s="160"/>
      <c r="EG427" s="5"/>
      <c r="EH427" s="5"/>
      <c r="EI427" s="5"/>
      <c r="EJ427" s="5"/>
      <c r="EK427" s="5"/>
      <c r="EL427" s="150"/>
      <c r="EM427" s="5"/>
      <c r="EN427" s="5"/>
      <c r="EO427" s="5"/>
      <c r="EP427" s="5"/>
      <c r="EQ427" s="5"/>
      <c r="ER427" s="155"/>
      <c r="ES427" s="5"/>
      <c r="ET427" s="5"/>
      <c r="EU427" s="5"/>
      <c r="EV427" s="5"/>
      <c r="EW427" s="5"/>
      <c r="EX427" s="5"/>
      <c r="EY427" s="5"/>
      <c r="EZ427" s="5"/>
      <c r="FA427" s="155"/>
      <c r="FB427" s="5"/>
      <c r="FC427" s="5"/>
      <c r="FD427" s="155"/>
      <c r="FE427" s="5"/>
      <c r="FF427" s="5"/>
      <c r="FG427" s="155"/>
      <c r="FH427" s="5">
        <v>200</v>
      </c>
      <c r="FI427" s="5"/>
      <c r="FJ427" s="155"/>
      <c r="FK427" s="5"/>
      <c r="FL427" s="5"/>
      <c r="FM427" s="155"/>
      <c r="FN427" s="5"/>
      <c r="FO427" s="5"/>
      <c r="FP427" s="155"/>
      <c r="FQ427" s="5">
        <v>200</v>
      </c>
      <c r="FR427" s="5"/>
      <c r="FS427" s="5"/>
      <c r="FT427" s="5">
        <v>800</v>
      </c>
      <c r="FU427" s="5"/>
      <c r="FV427" s="5"/>
      <c r="FW427" s="5"/>
      <c r="FX427" s="5"/>
      <c r="FY427" s="5"/>
      <c r="FZ427" s="5"/>
      <c r="GA427" s="249"/>
    </row>
    <row r="428" spans="1:183" ht="21" customHeight="1">
      <c r="A428" s="46">
        <v>404</v>
      </c>
      <c r="B428" s="320" t="s">
        <v>1142</v>
      </c>
      <c r="C428" s="95" t="s">
        <v>1143</v>
      </c>
      <c r="D428" s="50" t="s">
        <v>78</v>
      </c>
      <c r="E428" s="27">
        <v>12.5</v>
      </c>
      <c r="F428" s="28">
        <v>1500</v>
      </c>
      <c r="G428" s="28"/>
      <c r="H428" s="269">
        <f t="shared" si="84"/>
        <v>1500</v>
      </c>
      <c r="I428" s="93">
        <f t="shared" si="85"/>
        <v>0</v>
      </c>
      <c r="J428" s="49">
        <f t="shared" si="86"/>
        <v>800</v>
      </c>
      <c r="K428" s="263">
        <f t="shared" si="90"/>
        <v>800</v>
      </c>
      <c r="L428" s="147">
        <f t="shared" si="87"/>
        <v>2500</v>
      </c>
      <c r="M428" s="136">
        <f t="shared" si="88"/>
        <v>3250</v>
      </c>
      <c r="N428" s="188">
        <f>L428-K428-H428</f>
        <v>200</v>
      </c>
      <c r="O428" s="142">
        <f t="shared" si="89"/>
        <v>2500</v>
      </c>
      <c r="P428" s="49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155"/>
      <c r="BS428" s="5"/>
      <c r="BT428" s="5"/>
      <c r="BU428" s="5"/>
      <c r="BV428" s="5">
        <v>500</v>
      </c>
      <c r="BW428" s="5"/>
      <c r="BX428" s="155"/>
      <c r="BY428" s="5"/>
      <c r="BZ428" s="5"/>
      <c r="CA428" s="155"/>
      <c r="CB428" s="5">
        <v>1000</v>
      </c>
      <c r="CC428" s="5"/>
      <c r="CD428" s="15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155">
        <v>800</v>
      </c>
      <c r="CQ428" s="5"/>
      <c r="CR428" s="5"/>
      <c r="CS428" s="5"/>
      <c r="CT428" s="5"/>
      <c r="CU428" s="5"/>
      <c r="CV428" s="15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155"/>
      <c r="DI428" s="5"/>
      <c r="DJ428" s="5"/>
      <c r="DK428" s="155"/>
      <c r="DL428" s="5"/>
      <c r="DM428" s="5"/>
      <c r="DN428" s="15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155"/>
      <c r="DZ428" s="5"/>
      <c r="EA428" s="5"/>
      <c r="EB428" s="5"/>
      <c r="EC428" s="155"/>
      <c r="ED428" s="5">
        <v>100</v>
      </c>
      <c r="EE428" s="5"/>
      <c r="EF428" s="160"/>
      <c r="EG428" s="5"/>
      <c r="EH428" s="5"/>
      <c r="EI428" s="5"/>
      <c r="EJ428" s="5"/>
      <c r="EK428" s="5"/>
      <c r="EL428" s="150"/>
      <c r="EM428" s="5"/>
      <c r="EN428" s="5"/>
      <c r="EO428" s="5"/>
      <c r="EP428" s="5"/>
      <c r="EQ428" s="5"/>
      <c r="ER428" s="155"/>
      <c r="ES428" s="5"/>
      <c r="ET428" s="5"/>
      <c r="EU428" s="5"/>
      <c r="EV428" s="5"/>
      <c r="EW428" s="5"/>
      <c r="EX428" s="5"/>
      <c r="EY428" s="5"/>
      <c r="EZ428" s="5"/>
      <c r="FA428" s="155"/>
      <c r="FB428" s="5"/>
      <c r="FC428" s="5"/>
      <c r="FD428" s="155"/>
      <c r="FE428" s="5"/>
      <c r="FF428" s="5"/>
      <c r="FG428" s="155"/>
      <c r="FH428" s="5">
        <v>50</v>
      </c>
      <c r="FI428" s="5"/>
      <c r="FJ428" s="155"/>
      <c r="FK428" s="5"/>
      <c r="FL428" s="5"/>
      <c r="FM428" s="155"/>
      <c r="FN428" s="5"/>
      <c r="FO428" s="5"/>
      <c r="FP428" s="155"/>
      <c r="FQ428" s="5">
        <v>50</v>
      </c>
      <c r="FR428" s="5"/>
      <c r="FS428" s="5"/>
      <c r="FT428" s="5">
        <v>800</v>
      </c>
      <c r="FU428" s="5"/>
      <c r="FV428" s="5"/>
      <c r="FW428" s="5"/>
      <c r="FX428" s="5"/>
      <c r="FY428" s="5"/>
      <c r="FZ428" s="5"/>
      <c r="GA428" s="249"/>
    </row>
    <row r="429" spans="1:183" ht="21" customHeight="1">
      <c r="A429" s="46">
        <v>405</v>
      </c>
      <c r="B429" s="320" t="s">
        <v>1144</v>
      </c>
      <c r="C429" s="95" t="s">
        <v>1145</v>
      </c>
      <c r="D429" s="50" t="s">
        <v>78</v>
      </c>
      <c r="E429" s="27">
        <v>9</v>
      </c>
      <c r="F429" s="28">
        <v>800</v>
      </c>
      <c r="G429" s="28"/>
      <c r="H429" s="269">
        <f t="shared" si="84"/>
        <v>800</v>
      </c>
      <c r="I429" s="93">
        <f t="shared" si="85"/>
        <v>0</v>
      </c>
      <c r="J429" s="49">
        <f t="shared" si="86"/>
        <v>300</v>
      </c>
      <c r="K429" s="263">
        <f t="shared" si="90"/>
        <v>300</v>
      </c>
      <c r="L429" s="147">
        <f t="shared" si="87"/>
        <v>2700</v>
      </c>
      <c r="M429" s="136">
        <f t="shared" si="88"/>
        <v>3510</v>
      </c>
      <c r="N429" s="188">
        <f>L429-K429-H429</f>
        <v>1600</v>
      </c>
      <c r="O429" s="142">
        <f t="shared" si="89"/>
        <v>14400</v>
      </c>
      <c r="P429" s="49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155"/>
      <c r="BS429" s="5"/>
      <c r="BT429" s="5"/>
      <c r="BU429" s="5"/>
      <c r="BV429" s="5"/>
      <c r="BW429" s="5"/>
      <c r="BX429" s="155"/>
      <c r="BY429" s="5"/>
      <c r="BZ429" s="5"/>
      <c r="CA429" s="155"/>
      <c r="CB429" s="5">
        <v>2000</v>
      </c>
      <c r="CC429" s="5"/>
      <c r="CD429" s="15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155">
        <v>300</v>
      </c>
      <c r="CQ429" s="5">
        <v>500</v>
      </c>
      <c r="CR429" s="5"/>
      <c r="CS429" s="5"/>
      <c r="CT429" s="5"/>
      <c r="CU429" s="5"/>
      <c r="CV429" s="15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155"/>
      <c r="DI429" s="5"/>
      <c r="DJ429" s="5"/>
      <c r="DK429" s="155"/>
      <c r="DL429" s="5"/>
      <c r="DM429" s="5"/>
      <c r="DN429" s="15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155"/>
      <c r="DZ429" s="5"/>
      <c r="EA429" s="5"/>
      <c r="EB429" s="5"/>
      <c r="EC429" s="155"/>
      <c r="ED429" s="5">
        <v>100</v>
      </c>
      <c r="EE429" s="5"/>
      <c r="EF429" s="160"/>
      <c r="EG429" s="5"/>
      <c r="EH429" s="5"/>
      <c r="EI429" s="5"/>
      <c r="EJ429" s="5"/>
      <c r="EK429" s="5"/>
      <c r="EL429" s="150"/>
      <c r="EM429" s="5"/>
      <c r="EN429" s="5"/>
      <c r="EO429" s="5"/>
      <c r="EP429" s="5"/>
      <c r="EQ429" s="5"/>
      <c r="ER429" s="155"/>
      <c r="ES429" s="5"/>
      <c r="ET429" s="5"/>
      <c r="EU429" s="5"/>
      <c r="EV429" s="5"/>
      <c r="EW429" s="5"/>
      <c r="EX429" s="5"/>
      <c r="EY429" s="5"/>
      <c r="EZ429" s="5"/>
      <c r="FA429" s="155"/>
      <c r="FB429" s="5"/>
      <c r="FC429" s="5"/>
      <c r="FD429" s="155"/>
      <c r="FE429" s="5"/>
      <c r="FF429" s="5"/>
      <c r="FG429" s="155"/>
      <c r="FH429" s="5">
        <v>50</v>
      </c>
      <c r="FI429" s="5"/>
      <c r="FJ429" s="155"/>
      <c r="FK429" s="5"/>
      <c r="FL429" s="5"/>
      <c r="FM429" s="155"/>
      <c r="FN429" s="5"/>
      <c r="FO429" s="5"/>
      <c r="FP429" s="155"/>
      <c r="FQ429" s="5">
        <v>50</v>
      </c>
      <c r="FR429" s="5"/>
      <c r="FS429" s="5"/>
      <c r="FT429" s="5"/>
      <c r="FU429" s="5"/>
      <c r="FV429" s="5"/>
      <c r="FW429" s="5"/>
      <c r="FX429" s="5"/>
      <c r="FY429" s="5"/>
      <c r="FZ429" s="5"/>
      <c r="GA429" s="249"/>
    </row>
    <row r="430" spans="1:183" ht="21" customHeight="1">
      <c r="A430" s="46">
        <v>406</v>
      </c>
      <c r="B430" s="320" t="s">
        <v>1146</v>
      </c>
      <c r="C430" s="95" t="s">
        <v>1147</v>
      </c>
      <c r="D430" s="50" t="s">
        <v>78</v>
      </c>
      <c r="E430" s="27">
        <v>27.82</v>
      </c>
      <c r="F430" s="28">
        <v>300</v>
      </c>
      <c r="G430" s="28"/>
      <c r="H430" s="269">
        <f t="shared" si="84"/>
        <v>300</v>
      </c>
      <c r="I430" s="93">
        <f t="shared" si="85"/>
        <v>0</v>
      </c>
      <c r="J430" s="49">
        <f t="shared" si="86"/>
        <v>700</v>
      </c>
      <c r="K430" s="263">
        <f t="shared" si="90"/>
        <v>700</v>
      </c>
      <c r="L430" s="147">
        <f t="shared" si="87"/>
        <v>1700</v>
      </c>
      <c r="M430" s="136">
        <f t="shared" si="88"/>
        <v>2210</v>
      </c>
      <c r="N430" s="188">
        <f>L430-K430-H430</f>
        <v>700</v>
      </c>
      <c r="O430" s="142">
        <f t="shared" si="89"/>
        <v>19474</v>
      </c>
      <c r="P430" s="49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155"/>
      <c r="BS430" s="5"/>
      <c r="BT430" s="5"/>
      <c r="BU430" s="5"/>
      <c r="BV430" s="5">
        <v>500</v>
      </c>
      <c r="BW430" s="5"/>
      <c r="BX430" s="155"/>
      <c r="BY430" s="5"/>
      <c r="BZ430" s="5"/>
      <c r="CA430" s="155"/>
      <c r="CB430" s="5"/>
      <c r="CC430" s="5"/>
      <c r="CD430" s="15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155">
        <v>700</v>
      </c>
      <c r="CQ430" s="5">
        <v>500</v>
      </c>
      <c r="CR430" s="5"/>
      <c r="CS430" s="5"/>
      <c r="CT430" s="5"/>
      <c r="CU430" s="5"/>
      <c r="CV430" s="15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155"/>
      <c r="DI430" s="5"/>
      <c r="DJ430" s="5"/>
      <c r="DK430" s="155"/>
      <c r="DL430" s="5"/>
      <c r="DM430" s="5"/>
      <c r="DN430" s="15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155"/>
      <c r="DZ430" s="5"/>
      <c r="EA430" s="5"/>
      <c r="EB430" s="5"/>
      <c r="EC430" s="155"/>
      <c r="ED430" s="5">
        <v>300</v>
      </c>
      <c r="EE430" s="5"/>
      <c r="EF430" s="160"/>
      <c r="EG430" s="5"/>
      <c r="EH430" s="5"/>
      <c r="EI430" s="5"/>
      <c r="EJ430" s="5"/>
      <c r="EK430" s="5"/>
      <c r="EL430" s="150"/>
      <c r="EM430" s="5"/>
      <c r="EN430" s="5"/>
      <c r="EO430" s="5"/>
      <c r="EP430" s="5"/>
      <c r="EQ430" s="5"/>
      <c r="ER430" s="155"/>
      <c r="ES430" s="5"/>
      <c r="ET430" s="5"/>
      <c r="EU430" s="5"/>
      <c r="EV430" s="5"/>
      <c r="EW430" s="5"/>
      <c r="EX430" s="5"/>
      <c r="EY430" s="5"/>
      <c r="EZ430" s="5"/>
      <c r="FA430" s="155"/>
      <c r="FB430" s="5"/>
      <c r="FC430" s="5"/>
      <c r="FD430" s="155"/>
      <c r="FE430" s="5"/>
      <c r="FF430" s="5"/>
      <c r="FG430" s="155"/>
      <c r="FH430" s="5">
        <v>200</v>
      </c>
      <c r="FI430" s="5"/>
      <c r="FJ430" s="155"/>
      <c r="FK430" s="5"/>
      <c r="FL430" s="5"/>
      <c r="FM430" s="155"/>
      <c r="FN430" s="5"/>
      <c r="FO430" s="5"/>
      <c r="FP430" s="155"/>
      <c r="FQ430" s="5">
        <v>200</v>
      </c>
      <c r="FR430" s="5"/>
      <c r="FS430" s="5"/>
      <c r="FT430" s="5"/>
      <c r="FU430" s="5"/>
      <c r="FV430" s="5"/>
      <c r="FW430" s="5"/>
      <c r="FX430" s="5"/>
      <c r="FY430" s="5"/>
      <c r="FZ430" s="5"/>
      <c r="GA430" s="249"/>
    </row>
    <row r="431" spans="1:183" ht="21" customHeight="1">
      <c r="A431" s="46">
        <v>407</v>
      </c>
      <c r="B431" s="320" t="s">
        <v>1148</v>
      </c>
      <c r="C431" s="95" t="s">
        <v>1149</v>
      </c>
      <c r="D431" s="50" t="s">
        <v>78</v>
      </c>
      <c r="E431" s="27">
        <v>11</v>
      </c>
      <c r="F431" s="28">
        <v>3600</v>
      </c>
      <c r="G431" s="28"/>
      <c r="H431" s="269">
        <f aca="true" t="shared" si="93" ref="H431:H494">F431+G431</f>
        <v>3600</v>
      </c>
      <c r="I431" s="93">
        <f aca="true" t="shared" si="94" ref="I431:I494">P431+R431+U431+X431+AD431+AA431+AG431+AJ431+AM431+AP431+AS431+AV431+AY431+BB431+BE431+BH431+BK431+BN431+BQ431+BT431+BW431+BZ431+CC431+CF431+CI431+CL431+CO431+CR431+CU431+CX431+DA431+DD431+DG431+DJ431+DM431+DP431+DS431+DV431+DY431+EB431+EE431+EH431+EK431+EN431+EQ431+ET431+EW431+EZ431+FC431+FF431+FI431+FL431+FO431+FR431+FU431+FX431</f>
        <v>0</v>
      </c>
      <c r="J431" s="49">
        <f aca="true" t="shared" si="95" ref="J431:J494">S431+V431+Y431+AB431+AE431+AH431+AK431+AN431+AQ431+AT431+AW431+AZ431+BC431+BF431+BI431+BL431+BO431+BR431+BX431+CA431+CD431+CG431+CJ431+CP431+CS431+CV431+CY431+DB431+DH431+CM431+DE431+FY431+DK431+DN431+DQ431+DT431+DW431+DZ431+EC431+EF431+EI431+EL431+EO431+ER431+EU431+EX431+FA431+FD431+FG431+FJ431+FM431+FP431+FS431+FV431</f>
        <v>700</v>
      </c>
      <c r="K431" s="263">
        <f t="shared" si="90"/>
        <v>700</v>
      </c>
      <c r="L431" s="147">
        <f aca="true" t="shared" si="96" ref="L431:L494">T431+W431+Z431+AC431+AF431+AI431+AL431+AO431+AR431+AU431+AX431+BA431+BD431+BG431+BJ431+BM431+BP431+BS431+BY431+CB431+CE431+CH431+CK431+CQ431+CT431+CW431+CZ431+DC431+DI431+DL431+DO431+DR431+DU431+DX431+EA431+ED431+EG431+EJ431+EM431+EP431+ES431+EV431+EY431+FB431+FE431+FH431+FK431+FN431+FQ431+FT431+FW431+FZ431+Q431+BV431+CN431+DF431</f>
        <v>1600</v>
      </c>
      <c r="M431" s="136">
        <f aca="true" t="shared" si="97" ref="M431:M494">+L431*1.3</f>
        <v>2080</v>
      </c>
      <c r="N431" s="188"/>
      <c r="O431" s="142">
        <f aca="true" t="shared" si="98" ref="O431:O494">E431*N431</f>
        <v>0</v>
      </c>
      <c r="P431" s="49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155"/>
      <c r="BS431" s="5"/>
      <c r="BT431" s="5"/>
      <c r="BU431" s="5"/>
      <c r="BV431" s="5">
        <v>500</v>
      </c>
      <c r="BW431" s="5"/>
      <c r="BX431" s="155"/>
      <c r="BY431" s="5"/>
      <c r="BZ431" s="5"/>
      <c r="CA431" s="155"/>
      <c r="CB431" s="5">
        <v>500</v>
      </c>
      <c r="CC431" s="5"/>
      <c r="CD431" s="15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155">
        <v>700</v>
      </c>
      <c r="CQ431" s="5">
        <v>500</v>
      </c>
      <c r="CR431" s="5"/>
      <c r="CS431" s="5"/>
      <c r="CT431" s="5"/>
      <c r="CU431" s="5"/>
      <c r="CV431" s="15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155"/>
      <c r="DI431" s="5"/>
      <c r="DJ431" s="5"/>
      <c r="DK431" s="155"/>
      <c r="DL431" s="5"/>
      <c r="DM431" s="5"/>
      <c r="DN431" s="15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155"/>
      <c r="DZ431" s="5"/>
      <c r="EA431" s="5"/>
      <c r="EB431" s="5"/>
      <c r="EC431" s="155"/>
      <c r="ED431" s="5">
        <v>100</v>
      </c>
      <c r="EE431" s="5"/>
      <c r="EF431" s="160"/>
      <c r="EG431" s="5"/>
      <c r="EH431" s="5"/>
      <c r="EI431" s="5"/>
      <c r="EJ431" s="5"/>
      <c r="EK431" s="5"/>
      <c r="EL431" s="150"/>
      <c r="EM431" s="5"/>
      <c r="EN431" s="5"/>
      <c r="EO431" s="5"/>
      <c r="EP431" s="5"/>
      <c r="EQ431" s="5"/>
      <c r="ER431" s="155"/>
      <c r="ES431" s="5"/>
      <c r="ET431" s="5"/>
      <c r="EU431" s="5"/>
      <c r="EV431" s="5"/>
      <c r="EW431" s="5"/>
      <c r="EX431" s="5"/>
      <c r="EY431" s="5"/>
      <c r="EZ431" s="5"/>
      <c r="FA431" s="155"/>
      <c r="FB431" s="5"/>
      <c r="FC431" s="5"/>
      <c r="FD431" s="155"/>
      <c r="FE431" s="5"/>
      <c r="FF431" s="5"/>
      <c r="FG431" s="155"/>
      <c r="FH431" s="5"/>
      <c r="FI431" s="5"/>
      <c r="FJ431" s="155"/>
      <c r="FK431" s="5"/>
      <c r="FL431" s="5"/>
      <c r="FM431" s="155"/>
      <c r="FN431" s="5"/>
      <c r="FO431" s="5"/>
      <c r="FP431" s="15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249"/>
    </row>
    <row r="432" spans="1:183" ht="21" customHeight="1">
      <c r="A432" s="46">
        <v>408</v>
      </c>
      <c r="B432" s="94" t="s">
        <v>1504</v>
      </c>
      <c r="C432" s="95" t="s">
        <v>1505</v>
      </c>
      <c r="D432" s="50" t="s">
        <v>78</v>
      </c>
      <c r="E432" s="27"/>
      <c r="F432" s="28"/>
      <c r="G432" s="28"/>
      <c r="H432" s="269">
        <f t="shared" si="93"/>
        <v>0</v>
      </c>
      <c r="I432" s="93">
        <f t="shared" si="94"/>
        <v>0</v>
      </c>
      <c r="J432" s="49">
        <f t="shared" si="95"/>
        <v>0</v>
      </c>
      <c r="K432" s="263">
        <f aca="true" t="shared" si="99" ref="K432:K495">I432+J432</f>
        <v>0</v>
      </c>
      <c r="L432" s="147">
        <f t="shared" si="96"/>
        <v>500</v>
      </c>
      <c r="M432" s="136">
        <f t="shared" si="97"/>
        <v>650</v>
      </c>
      <c r="N432" s="188">
        <f>L432-K432-H432</f>
        <v>500</v>
      </c>
      <c r="O432" s="142">
        <f t="shared" si="98"/>
        <v>0</v>
      </c>
      <c r="P432" s="49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155"/>
      <c r="BS432" s="5"/>
      <c r="BT432" s="5"/>
      <c r="BU432" s="5"/>
      <c r="BV432" s="5">
        <v>500</v>
      </c>
      <c r="BW432" s="5"/>
      <c r="BX432" s="155"/>
      <c r="BY432" s="5"/>
      <c r="BZ432" s="5"/>
      <c r="CA432" s="155"/>
      <c r="CB432" s="5"/>
      <c r="CC432" s="5"/>
      <c r="CD432" s="15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155"/>
      <c r="CQ432" s="5"/>
      <c r="CR432" s="5"/>
      <c r="CS432" s="5"/>
      <c r="CT432" s="5"/>
      <c r="CU432" s="5"/>
      <c r="CV432" s="15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155"/>
      <c r="DI432" s="5"/>
      <c r="DJ432" s="5"/>
      <c r="DK432" s="155"/>
      <c r="DL432" s="5"/>
      <c r="DM432" s="5"/>
      <c r="DN432" s="15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155"/>
      <c r="DZ432" s="5"/>
      <c r="EA432" s="5"/>
      <c r="EB432" s="5"/>
      <c r="EC432" s="155"/>
      <c r="ED432" s="5"/>
      <c r="EE432" s="5"/>
      <c r="EF432" s="160"/>
      <c r="EG432" s="5"/>
      <c r="EH432" s="5"/>
      <c r="EI432" s="5"/>
      <c r="EJ432" s="5"/>
      <c r="EK432" s="5"/>
      <c r="EL432" s="150"/>
      <c r="EM432" s="5"/>
      <c r="EN432" s="5"/>
      <c r="EO432" s="5"/>
      <c r="EP432" s="5"/>
      <c r="EQ432" s="5"/>
      <c r="ER432" s="155"/>
      <c r="ES432" s="5"/>
      <c r="ET432" s="5"/>
      <c r="EU432" s="5"/>
      <c r="EV432" s="5"/>
      <c r="EW432" s="5"/>
      <c r="EX432" s="5"/>
      <c r="EY432" s="5"/>
      <c r="EZ432" s="5"/>
      <c r="FA432" s="155"/>
      <c r="FB432" s="5"/>
      <c r="FC432" s="5"/>
      <c r="FD432" s="155"/>
      <c r="FE432" s="5"/>
      <c r="FF432" s="5"/>
      <c r="FG432" s="155"/>
      <c r="FH432" s="5"/>
      <c r="FI432" s="5"/>
      <c r="FJ432" s="155"/>
      <c r="FK432" s="5"/>
      <c r="FL432" s="5"/>
      <c r="FM432" s="155"/>
      <c r="FN432" s="5"/>
      <c r="FO432" s="5"/>
      <c r="FP432" s="15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249"/>
    </row>
    <row r="433" spans="1:183" ht="21" customHeight="1">
      <c r="A433" s="46">
        <v>409</v>
      </c>
      <c r="B433" s="210" t="s">
        <v>1150</v>
      </c>
      <c r="C433" s="95" t="s">
        <v>1151</v>
      </c>
      <c r="D433" s="50" t="s">
        <v>83</v>
      </c>
      <c r="E433" s="27">
        <v>759.7</v>
      </c>
      <c r="F433" s="28">
        <v>118</v>
      </c>
      <c r="G433" s="28"/>
      <c r="H433" s="269">
        <f t="shared" si="93"/>
        <v>118</v>
      </c>
      <c r="I433" s="93">
        <f t="shared" si="94"/>
        <v>0</v>
      </c>
      <c r="J433" s="49">
        <f t="shared" si="95"/>
        <v>10</v>
      </c>
      <c r="K433" s="263">
        <f t="shared" si="99"/>
        <v>10</v>
      </c>
      <c r="L433" s="147">
        <f t="shared" si="96"/>
        <v>119</v>
      </c>
      <c r="M433" s="136">
        <f t="shared" si="97"/>
        <v>154.70000000000002</v>
      </c>
      <c r="N433" s="188"/>
      <c r="O433" s="142">
        <f t="shared" si="98"/>
        <v>0</v>
      </c>
      <c r="P433" s="49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155"/>
      <c r="BS433" s="5"/>
      <c r="BT433" s="5"/>
      <c r="BU433" s="5"/>
      <c r="BV433" s="5"/>
      <c r="BW433" s="5"/>
      <c r="BX433" s="155"/>
      <c r="BY433" s="5">
        <v>2</v>
      </c>
      <c r="BZ433" s="5"/>
      <c r="CA433" s="155"/>
      <c r="CB433" s="5"/>
      <c r="CC433" s="5"/>
      <c r="CD433" s="155"/>
      <c r="CE433" s="5"/>
      <c r="CF433" s="5"/>
      <c r="CG433" s="5"/>
      <c r="CH433" s="5">
        <v>10</v>
      </c>
      <c r="CI433" s="5"/>
      <c r="CJ433" s="5"/>
      <c r="CK433" s="5"/>
      <c r="CL433" s="5"/>
      <c r="CM433" s="5"/>
      <c r="CN433" s="5"/>
      <c r="CO433" s="5"/>
      <c r="CP433" s="155">
        <v>2</v>
      </c>
      <c r="CQ433" s="5">
        <v>2</v>
      </c>
      <c r="CR433" s="5"/>
      <c r="CS433" s="5"/>
      <c r="CT433" s="5">
        <v>12</v>
      </c>
      <c r="CU433" s="5"/>
      <c r="CV433" s="155"/>
      <c r="CW433" s="5"/>
      <c r="CX433" s="5"/>
      <c r="CY433" s="5"/>
      <c r="CZ433" s="5">
        <v>50</v>
      </c>
      <c r="DA433" s="5"/>
      <c r="DB433" s="5"/>
      <c r="DC433" s="5"/>
      <c r="DD433" s="5"/>
      <c r="DE433" s="5"/>
      <c r="DF433" s="5"/>
      <c r="DG433" s="5"/>
      <c r="DH433" s="155"/>
      <c r="DI433" s="5">
        <v>1</v>
      </c>
      <c r="DJ433" s="5"/>
      <c r="DK433" s="155"/>
      <c r="DL433" s="5"/>
      <c r="DM433" s="5"/>
      <c r="DN433" s="155"/>
      <c r="DO433" s="5"/>
      <c r="DP433" s="5"/>
      <c r="DQ433" s="5"/>
      <c r="DR433" s="5">
        <v>6</v>
      </c>
      <c r="DS433" s="5"/>
      <c r="DT433" s="5">
        <v>3</v>
      </c>
      <c r="DU433" s="5">
        <v>5</v>
      </c>
      <c r="DV433" s="5"/>
      <c r="DW433" s="5">
        <v>2</v>
      </c>
      <c r="DX433" s="5">
        <v>2</v>
      </c>
      <c r="DY433" s="155"/>
      <c r="DZ433" s="5"/>
      <c r="EA433" s="5"/>
      <c r="EB433" s="5"/>
      <c r="EC433" s="155"/>
      <c r="ED433" s="5"/>
      <c r="EE433" s="5"/>
      <c r="EF433" s="160"/>
      <c r="EG433" s="5">
        <v>20</v>
      </c>
      <c r="EH433" s="5"/>
      <c r="EI433" s="5"/>
      <c r="EJ433" s="5"/>
      <c r="EK433" s="5"/>
      <c r="EL433" s="150"/>
      <c r="EM433" s="5"/>
      <c r="EN433" s="5"/>
      <c r="EO433" s="5"/>
      <c r="EP433" s="5"/>
      <c r="EQ433" s="5"/>
      <c r="ER433" s="155"/>
      <c r="ES433" s="5"/>
      <c r="ET433" s="5"/>
      <c r="EU433" s="5">
        <v>3</v>
      </c>
      <c r="EV433" s="5"/>
      <c r="EW433" s="5"/>
      <c r="EX433" s="5"/>
      <c r="EY433" s="5"/>
      <c r="EZ433" s="5"/>
      <c r="FA433" s="155"/>
      <c r="FB433" s="5">
        <v>2</v>
      </c>
      <c r="FC433" s="5"/>
      <c r="FD433" s="155"/>
      <c r="FE433" s="5">
        <v>3</v>
      </c>
      <c r="FF433" s="5"/>
      <c r="FG433" s="155"/>
      <c r="FH433" s="5"/>
      <c r="FI433" s="5"/>
      <c r="FJ433" s="155"/>
      <c r="FK433" s="5">
        <v>2</v>
      </c>
      <c r="FL433" s="5"/>
      <c r="FM433" s="155"/>
      <c r="FN433" s="5">
        <v>2</v>
      </c>
      <c r="FO433" s="5"/>
      <c r="FP433" s="15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249"/>
    </row>
    <row r="434" spans="1:183" ht="21" customHeight="1">
      <c r="A434" s="46">
        <v>410</v>
      </c>
      <c r="B434" s="210" t="s">
        <v>1152</v>
      </c>
      <c r="C434" s="95" t="s">
        <v>1153</v>
      </c>
      <c r="D434" s="50" t="s">
        <v>64</v>
      </c>
      <c r="E434" s="27">
        <v>114.062</v>
      </c>
      <c r="F434" s="28"/>
      <c r="G434" s="28"/>
      <c r="H434" s="269">
        <f t="shared" si="93"/>
        <v>0</v>
      </c>
      <c r="I434" s="93">
        <f t="shared" si="94"/>
        <v>0</v>
      </c>
      <c r="J434" s="49">
        <f t="shared" si="95"/>
        <v>2264</v>
      </c>
      <c r="K434" s="263">
        <f t="shared" si="99"/>
        <v>2264</v>
      </c>
      <c r="L434" s="147">
        <f t="shared" si="96"/>
        <v>21000</v>
      </c>
      <c r="M434" s="136">
        <f t="shared" si="97"/>
        <v>27300</v>
      </c>
      <c r="N434" s="188">
        <f>L434-K434-H434</f>
        <v>18736</v>
      </c>
      <c r="O434" s="142">
        <f t="shared" si="98"/>
        <v>2137065.6319999998</v>
      </c>
      <c r="P434" s="49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155"/>
      <c r="BS434" s="5"/>
      <c r="BT434" s="5"/>
      <c r="BU434" s="5"/>
      <c r="BV434" s="5"/>
      <c r="BW434" s="5"/>
      <c r="BX434" s="155"/>
      <c r="BY434" s="5"/>
      <c r="BZ434" s="5"/>
      <c r="CA434" s="155"/>
      <c r="CB434" s="5"/>
      <c r="CC434" s="5"/>
      <c r="CD434" s="155">
        <v>1804</v>
      </c>
      <c r="CE434" s="5">
        <v>16000</v>
      </c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155"/>
      <c r="CQ434" s="5"/>
      <c r="CR434" s="5"/>
      <c r="CS434" s="5"/>
      <c r="CT434" s="5"/>
      <c r="CU434" s="5"/>
      <c r="CV434" s="155">
        <v>460</v>
      </c>
      <c r="CW434" s="5">
        <v>5000</v>
      </c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155"/>
      <c r="DI434" s="5"/>
      <c r="DJ434" s="5"/>
      <c r="DK434" s="155"/>
      <c r="DL434" s="5"/>
      <c r="DM434" s="5"/>
      <c r="DN434" s="15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155"/>
      <c r="DZ434" s="5"/>
      <c r="EA434" s="5"/>
      <c r="EB434" s="5"/>
      <c r="EC434" s="155"/>
      <c r="ED434" s="5"/>
      <c r="EE434" s="5"/>
      <c r="EF434" s="160"/>
      <c r="EG434" s="5"/>
      <c r="EH434" s="5"/>
      <c r="EI434" s="5"/>
      <c r="EJ434" s="5"/>
      <c r="EK434" s="5"/>
      <c r="EL434" s="150"/>
      <c r="EM434" s="5"/>
      <c r="EN434" s="5"/>
      <c r="EO434" s="5"/>
      <c r="EP434" s="5"/>
      <c r="EQ434" s="5"/>
      <c r="ER434" s="155"/>
      <c r="ES434" s="5"/>
      <c r="ET434" s="5"/>
      <c r="EU434" s="5"/>
      <c r="EV434" s="5"/>
      <c r="EW434" s="5"/>
      <c r="EX434" s="5"/>
      <c r="EY434" s="5"/>
      <c r="EZ434" s="5"/>
      <c r="FA434" s="155"/>
      <c r="FB434" s="5"/>
      <c r="FC434" s="5"/>
      <c r="FD434" s="155"/>
      <c r="FE434" s="5"/>
      <c r="FF434" s="5"/>
      <c r="FG434" s="155"/>
      <c r="FH434" s="5"/>
      <c r="FI434" s="5"/>
      <c r="FJ434" s="155"/>
      <c r="FK434" s="5"/>
      <c r="FL434" s="5"/>
      <c r="FM434" s="155"/>
      <c r="FN434" s="5"/>
      <c r="FO434" s="5"/>
      <c r="FP434" s="15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249"/>
    </row>
    <row r="435" spans="1:183" ht="21" customHeight="1">
      <c r="A435" s="46">
        <v>411</v>
      </c>
      <c r="B435" s="94" t="s">
        <v>1567</v>
      </c>
      <c r="C435" s="135" t="s">
        <v>1566</v>
      </c>
      <c r="D435" s="50"/>
      <c r="E435" s="38">
        <v>135000</v>
      </c>
      <c r="F435" s="28">
        <v>0</v>
      </c>
      <c r="G435" s="28"/>
      <c r="H435" s="269">
        <f t="shared" si="93"/>
        <v>0</v>
      </c>
      <c r="I435" s="93">
        <f t="shared" si="94"/>
        <v>0</v>
      </c>
      <c r="J435" s="49">
        <f t="shared" si="95"/>
        <v>0</v>
      </c>
      <c r="K435" s="263">
        <f t="shared" si="99"/>
        <v>0</v>
      </c>
      <c r="L435" s="147">
        <f t="shared" si="96"/>
        <v>20</v>
      </c>
      <c r="M435" s="136">
        <f t="shared" si="97"/>
        <v>26</v>
      </c>
      <c r="N435" s="188">
        <f>L435-K435-H435</f>
        <v>20</v>
      </c>
      <c r="O435" s="142">
        <f t="shared" si="98"/>
        <v>2700000</v>
      </c>
      <c r="P435" s="49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155"/>
      <c r="BS435" s="5"/>
      <c r="BT435" s="5"/>
      <c r="BU435" s="5"/>
      <c r="BV435" s="5"/>
      <c r="BW435" s="5"/>
      <c r="BX435" s="155"/>
      <c r="BY435" s="5"/>
      <c r="BZ435" s="5"/>
      <c r="CA435" s="155"/>
      <c r="CB435" s="5"/>
      <c r="CC435" s="5"/>
      <c r="CD435" s="15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155"/>
      <c r="CQ435" s="5">
        <v>20</v>
      </c>
      <c r="CR435" s="5"/>
      <c r="CS435" s="5"/>
      <c r="CT435" s="5"/>
      <c r="CU435" s="5"/>
      <c r="CV435" s="15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155"/>
      <c r="DI435" s="5"/>
      <c r="DJ435" s="5"/>
      <c r="DK435" s="155"/>
      <c r="DL435" s="5"/>
      <c r="DM435" s="5"/>
      <c r="DN435" s="15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155"/>
      <c r="DZ435" s="5"/>
      <c r="EA435" s="5"/>
      <c r="EB435" s="5"/>
      <c r="EC435" s="155"/>
      <c r="ED435" s="5"/>
      <c r="EE435" s="5"/>
      <c r="EF435" s="160"/>
      <c r="EG435" s="5"/>
      <c r="EH435" s="5"/>
      <c r="EI435" s="5"/>
      <c r="EJ435" s="5"/>
      <c r="EK435" s="5"/>
      <c r="EL435" s="150"/>
      <c r="EM435" s="5"/>
      <c r="EN435" s="5"/>
      <c r="EO435" s="5"/>
      <c r="EP435" s="5"/>
      <c r="EQ435" s="5"/>
      <c r="ER435" s="155"/>
      <c r="ES435" s="5"/>
      <c r="ET435" s="5"/>
      <c r="EU435" s="5"/>
      <c r="EV435" s="5"/>
      <c r="EW435" s="5"/>
      <c r="EX435" s="5"/>
      <c r="EY435" s="5"/>
      <c r="EZ435" s="5"/>
      <c r="FA435" s="155"/>
      <c r="FB435" s="5"/>
      <c r="FC435" s="5"/>
      <c r="FD435" s="155"/>
      <c r="FE435" s="5"/>
      <c r="FF435" s="5"/>
      <c r="FG435" s="155"/>
      <c r="FH435" s="5"/>
      <c r="FI435" s="5"/>
      <c r="FJ435" s="155"/>
      <c r="FK435" s="5"/>
      <c r="FL435" s="5"/>
      <c r="FM435" s="155"/>
      <c r="FN435" s="5"/>
      <c r="FO435" s="5"/>
      <c r="FP435" s="15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249"/>
    </row>
    <row r="436" spans="1:183" ht="21" customHeight="1">
      <c r="A436" s="46">
        <v>412</v>
      </c>
      <c r="B436" s="210" t="s">
        <v>1154</v>
      </c>
      <c r="C436" s="95" t="s">
        <v>1155</v>
      </c>
      <c r="D436" s="50" t="s">
        <v>64</v>
      </c>
      <c r="E436" s="27">
        <v>138.03</v>
      </c>
      <c r="F436" s="28">
        <v>300</v>
      </c>
      <c r="G436" s="28"/>
      <c r="H436" s="269">
        <f t="shared" si="93"/>
        <v>300</v>
      </c>
      <c r="I436" s="93">
        <f t="shared" si="94"/>
        <v>0</v>
      </c>
      <c r="J436" s="49">
        <f t="shared" si="95"/>
        <v>40</v>
      </c>
      <c r="K436" s="263">
        <f t="shared" si="99"/>
        <v>40</v>
      </c>
      <c r="L436" s="147">
        <f t="shared" si="96"/>
        <v>250</v>
      </c>
      <c r="M436" s="136">
        <f t="shared" si="97"/>
        <v>325</v>
      </c>
      <c r="N436" s="188"/>
      <c r="O436" s="142">
        <f t="shared" si="98"/>
        <v>0</v>
      </c>
      <c r="P436" s="49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155"/>
      <c r="BS436" s="5"/>
      <c r="BT436" s="5"/>
      <c r="BU436" s="5"/>
      <c r="BV436" s="5"/>
      <c r="BW436" s="5"/>
      <c r="BX436" s="155"/>
      <c r="BY436" s="5"/>
      <c r="BZ436" s="5"/>
      <c r="CA436" s="155"/>
      <c r="CB436" s="5"/>
      <c r="CC436" s="5"/>
      <c r="CD436" s="15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155"/>
      <c r="CQ436" s="5"/>
      <c r="CR436" s="5"/>
      <c r="CS436" s="5"/>
      <c r="CT436" s="5"/>
      <c r="CU436" s="5"/>
      <c r="CV436" s="155">
        <v>40</v>
      </c>
      <c r="CW436" s="5">
        <v>250</v>
      </c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155"/>
      <c r="DI436" s="5"/>
      <c r="DJ436" s="5"/>
      <c r="DK436" s="155"/>
      <c r="DL436" s="5"/>
      <c r="DM436" s="5"/>
      <c r="DN436" s="15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155"/>
      <c r="DZ436" s="5"/>
      <c r="EA436" s="5"/>
      <c r="EB436" s="5"/>
      <c r="EC436" s="155"/>
      <c r="ED436" s="5"/>
      <c r="EE436" s="5"/>
      <c r="EF436" s="160"/>
      <c r="EG436" s="5"/>
      <c r="EH436" s="5"/>
      <c r="EI436" s="5"/>
      <c r="EJ436" s="5"/>
      <c r="EK436" s="5"/>
      <c r="EL436" s="150"/>
      <c r="EM436" s="5"/>
      <c r="EN436" s="5"/>
      <c r="EO436" s="5"/>
      <c r="EP436" s="5"/>
      <c r="EQ436" s="5"/>
      <c r="ER436" s="155"/>
      <c r="ES436" s="5"/>
      <c r="ET436" s="5"/>
      <c r="EU436" s="5"/>
      <c r="EV436" s="5"/>
      <c r="EW436" s="5"/>
      <c r="EX436" s="5"/>
      <c r="EY436" s="5"/>
      <c r="EZ436" s="5"/>
      <c r="FA436" s="155"/>
      <c r="FB436" s="5"/>
      <c r="FC436" s="5"/>
      <c r="FD436" s="155"/>
      <c r="FE436" s="5"/>
      <c r="FF436" s="5"/>
      <c r="FG436" s="155"/>
      <c r="FH436" s="5"/>
      <c r="FI436" s="5"/>
      <c r="FJ436" s="155"/>
      <c r="FK436" s="5"/>
      <c r="FL436" s="5"/>
      <c r="FM436" s="155"/>
      <c r="FN436" s="5"/>
      <c r="FO436" s="5"/>
      <c r="FP436" s="15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249"/>
    </row>
    <row r="437" spans="1:183" ht="21" customHeight="1">
      <c r="A437" s="46">
        <v>413</v>
      </c>
      <c r="B437" s="210" t="s">
        <v>1156</v>
      </c>
      <c r="C437" s="95" t="s">
        <v>1157</v>
      </c>
      <c r="D437" s="50" t="s">
        <v>64</v>
      </c>
      <c r="E437" s="27">
        <v>69.55</v>
      </c>
      <c r="F437" s="28">
        <v>300</v>
      </c>
      <c r="G437" s="28"/>
      <c r="H437" s="269">
        <f t="shared" si="93"/>
        <v>300</v>
      </c>
      <c r="I437" s="93">
        <f t="shared" si="94"/>
        <v>0</v>
      </c>
      <c r="J437" s="49">
        <f t="shared" si="95"/>
        <v>0</v>
      </c>
      <c r="K437" s="263">
        <f t="shared" si="99"/>
        <v>0</v>
      </c>
      <c r="L437" s="147">
        <f t="shared" si="96"/>
        <v>250</v>
      </c>
      <c r="M437" s="136">
        <f t="shared" si="97"/>
        <v>325</v>
      </c>
      <c r="N437" s="188"/>
      <c r="O437" s="142">
        <f t="shared" si="98"/>
        <v>0</v>
      </c>
      <c r="P437" s="49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155"/>
      <c r="BS437" s="5"/>
      <c r="BT437" s="5"/>
      <c r="BU437" s="5"/>
      <c r="BV437" s="5"/>
      <c r="BW437" s="5"/>
      <c r="BX437" s="155"/>
      <c r="BY437" s="5"/>
      <c r="BZ437" s="5"/>
      <c r="CA437" s="155"/>
      <c r="CB437" s="5"/>
      <c r="CC437" s="5"/>
      <c r="CD437" s="15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155"/>
      <c r="CQ437" s="5"/>
      <c r="CR437" s="5"/>
      <c r="CS437" s="5"/>
      <c r="CT437" s="5"/>
      <c r="CU437" s="5"/>
      <c r="CV437" s="155"/>
      <c r="CW437" s="5">
        <v>250</v>
      </c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155"/>
      <c r="DI437" s="5"/>
      <c r="DJ437" s="5"/>
      <c r="DK437" s="155"/>
      <c r="DL437" s="5"/>
      <c r="DM437" s="5"/>
      <c r="DN437" s="15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155"/>
      <c r="DZ437" s="5"/>
      <c r="EA437" s="5"/>
      <c r="EB437" s="5"/>
      <c r="EC437" s="155"/>
      <c r="ED437" s="5"/>
      <c r="EE437" s="5"/>
      <c r="EF437" s="160"/>
      <c r="EG437" s="5"/>
      <c r="EH437" s="5"/>
      <c r="EI437" s="5"/>
      <c r="EJ437" s="5"/>
      <c r="EK437" s="5"/>
      <c r="EL437" s="150"/>
      <c r="EM437" s="5"/>
      <c r="EN437" s="5"/>
      <c r="EO437" s="5"/>
      <c r="EP437" s="5"/>
      <c r="EQ437" s="5"/>
      <c r="ER437" s="155"/>
      <c r="ES437" s="5"/>
      <c r="ET437" s="5"/>
      <c r="EU437" s="5"/>
      <c r="EV437" s="5"/>
      <c r="EW437" s="5"/>
      <c r="EX437" s="5"/>
      <c r="EY437" s="5"/>
      <c r="EZ437" s="5"/>
      <c r="FA437" s="155"/>
      <c r="FB437" s="5"/>
      <c r="FC437" s="5"/>
      <c r="FD437" s="155"/>
      <c r="FE437" s="5"/>
      <c r="FF437" s="5"/>
      <c r="FG437" s="155"/>
      <c r="FH437" s="5"/>
      <c r="FI437" s="5"/>
      <c r="FJ437" s="155"/>
      <c r="FK437" s="5"/>
      <c r="FL437" s="5"/>
      <c r="FM437" s="155"/>
      <c r="FN437" s="5"/>
      <c r="FO437" s="5"/>
      <c r="FP437" s="15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249"/>
    </row>
    <row r="438" spans="1:183" ht="21" customHeight="1">
      <c r="A438" s="46">
        <v>414</v>
      </c>
      <c r="B438" s="210" t="s">
        <v>1158</v>
      </c>
      <c r="C438" s="95" t="s">
        <v>1820</v>
      </c>
      <c r="D438" s="50" t="s">
        <v>64</v>
      </c>
      <c r="E438" s="196">
        <v>293.18</v>
      </c>
      <c r="F438" s="28">
        <v>0</v>
      </c>
      <c r="G438" s="28"/>
      <c r="H438" s="269">
        <f t="shared" si="93"/>
        <v>0</v>
      </c>
      <c r="I438" s="93">
        <f t="shared" si="94"/>
        <v>0</v>
      </c>
      <c r="J438" s="49">
        <f t="shared" si="95"/>
        <v>510</v>
      </c>
      <c r="K438" s="263">
        <f t="shared" si="99"/>
        <v>510</v>
      </c>
      <c r="L438" s="147">
        <f t="shared" si="96"/>
        <v>250</v>
      </c>
      <c r="M438" s="136">
        <f t="shared" si="97"/>
        <v>325</v>
      </c>
      <c r="N438" s="188"/>
      <c r="O438" s="142">
        <f t="shared" si="98"/>
        <v>0</v>
      </c>
      <c r="P438" s="49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155"/>
      <c r="BS438" s="5"/>
      <c r="BT438" s="5"/>
      <c r="BU438" s="5"/>
      <c r="BV438" s="5"/>
      <c r="BW438" s="5"/>
      <c r="BX438" s="155"/>
      <c r="BY438" s="5"/>
      <c r="BZ438" s="5"/>
      <c r="CA438" s="155"/>
      <c r="CB438" s="5"/>
      <c r="CC438" s="5"/>
      <c r="CD438" s="15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155"/>
      <c r="CQ438" s="5"/>
      <c r="CR438" s="5"/>
      <c r="CS438" s="5"/>
      <c r="CT438" s="5"/>
      <c r="CU438" s="5"/>
      <c r="CV438" s="155">
        <v>510</v>
      </c>
      <c r="CW438" s="5">
        <v>250</v>
      </c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155"/>
      <c r="DI438" s="5"/>
      <c r="DJ438" s="5"/>
      <c r="DK438" s="155"/>
      <c r="DL438" s="5"/>
      <c r="DM438" s="5"/>
      <c r="DN438" s="15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155"/>
      <c r="DZ438" s="5"/>
      <c r="EA438" s="5"/>
      <c r="EB438" s="5"/>
      <c r="EC438" s="155"/>
      <c r="ED438" s="5"/>
      <c r="EE438" s="5"/>
      <c r="EF438" s="160"/>
      <c r="EG438" s="5"/>
      <c r="EH438" s="5"/>
      <c r="EI438" s="5"/>
      <c r="EJ438" s="5"/>
      <c r="EK438" s="5"/>
      <c r="EL438" s="150"/>
      <c r="EM438" s="5"/>
      <c r="EN438" s="5"/>
      <c r="EO438" s="5"/>
      <c r="EP438" s="5"/>
      <c r="EQ438" s="5"/>
      <c r="ER438" s="155"/>
      <c r="ES438" s="5"/>
      <c r="ET438" s="5"/>
      <c r="EU438" s="5"/>
      <c r="EV438" s="5"/>
      <c r="EW438" s="5"/>
      <c r="EX438" s="5"/>
      <c r="EY438" s="5"/>
      <c r="EZ438" s="5"/>
      <c r="FA438" s="155"/>
      <c r="FB438" s="5"/>
      <c r="FC438" s="5"/>
      <c r="FD438" s="155"/>
      <c r="FE438" s="5"/>
      <c r="FF438" s="5"/>
      <c r="FG438" s="155"/>
      <c r="FH438" s="5"/>
      <c r="FI438" s="5"/>
      <c r="FJ438" s="155"/>
      <c r="FK438" s="5"/>
      <c r="FL438" s="5"/>
      <c r="FM438" s="155"/>
      <c r="FN438" s="5"/>
      <c r="FO438" s="5"/>
      <c r="FP438" s="15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249"/>
    </row>
    <row r="439" spans="1:183" ht="19.5" customHeight="1">
      <c r="A439" s="46">
        <v>415</v>
      </c>
      <c r="B439" s="210" t="s">
        <v>1159</v>
      </c>
      <c r="C439" s="95" t="s">
        <v>1160</v>
      </c>
      <c r="D439" s="50" t="s">
        <v>64</v>
      </c>
      <c r="E439" s="195">
        <v>224.7</v>
      </c>
      <c r="F439" s="28">
        <v>0</v>
      </c>
      <c r="G439" s="28">
        <v>150</v>
      </c>
      <c r="H439" s="269">
        <f t="shared" si="93"/>
        <v>150</v>
      </c>
      <c r="I439" s="93">
        <f t="shared" si="94"/>
        <v>0</v>
      </c>
      <c r="J439" s="49">
        <f t="shared" si="95"/>
        <v>302</v>
      </c>
      <c r="K439" s="263">
        <f t="shared" si="99"/>
        <v>302</v>
      </c>
      <c r="L439" s="147">
        <f t="shared" si="96"/>
        <v>300</v>
      </c>
      <c r="M439" s="136">
        <f t="shared" si="97"/>
        <v>390</v>
      </c>
      <c r="N439" s="188"/>
      <c r="O439" s="142">
        <f t="shared" si="98"/>
        <v>0</v>
      </c>
      <c r="P439" s="49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155"/>
      <c r="BS439" s="5"/>
      <c r="BT439" s="5"/>
      <c r="BU439" s="5"/>
      <c r="BV439" s="5"/>
      <c r="BW439" s="5"/>
      <c r="BX439" s="155"/>
      <c r="BY439" s="5"/>
      <c r="BZ439" s="5"/>
      <c r="CA439" s="155"/>
      <c r="CB439" s="5"/>
      <c r="CC439" s="5"/>
      <c r="CD439" s="15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155"/>
      <c r="CQ439" s="5"/>
      <c r="CR439" s="5"/>
      <c r="CS439" s="5"/>
      <c r="CT439" s="5"/>
      <c r="CU439" s="5"/>
      <c r="CV439" s="155">
        <v>302</v>
      </c>
      <c r="CW439" s="5">
        <v>250</v>
      </c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155"/>
      <c r="DI439" s="5"/>
      <c r="DJ439" s="5"/>
      <c r="DK439" s="155"/>
      <c r="DL439" s="5"/>
      <c r="DM439" s="5"/>
      <c r="DN439" s="15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155"/>
      <c r="DZ439" s="5"/>
      <c r="EA439" s="5"/>
      <c r="EB439" s="5"/>
      <c r="EC439" s="155"/>
      <c r="ED439" s="5"/>
      <c r="EE439" s="5"/>
      <c r="EF439" s="160"/>
      <c r="EG439" s="5">
        <v>50</v>
      </c>
      <c r="EH439" s="5"/>
      <c r="EI439" s="5"/>
      <c r="EJ439" s="5"/>
      <c r="EK439" s="5"/>
      <c r="EL439" s="150"/>
      <c r="EM439" s="5"/>
      <c r="EN439" s="5"/>
      <c r="EO439" s="5"/>
      <c r="EP439" s="5"/>
      <c r="EQ439" s="5"/>
      <c r="ER439" s="155"/>
      <c r="ES439" s="5"/>
      <c r="ET439" s="5"/>
      <c r="EU439" s="5"/>
      <c r="EV439" s="5"/>
      <c r="EW439" s="5"/>
      <c r="EX439" s="5"/>
      <c r="EY439" s="5"/>
      <c r="EZ439" s="5"/>
      <c r="FA439" s="155"/>
      <c r="FB439" s="5"/>
      <c r="FC439" s="5"/>
      <c r="FD439" s="155"/>
      <c r="FE439" s="5"/>
      <c r="FF439" s="5"/>
      <c r="FG439" s="155"/>
      <c r="FH439" s="5"/>
      <c r="FI439" s="5"/>
      <c r="FJ439" s="155"/>
      <c r="FK439" s="5"/>
      <c r="FL439" s="5"/>
      <c r="FM439" s="155"/>
      <c r="FN439" s="5"/>
      <c r="FO439" s="5"/>
      <c r="FP439" s="15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249"/>
    </row>
    <row r="440" spans="1:183" ht="21" customHeight="1">
      <c r="A440" s="46">
        <v>416</v>
      </c>
      <c r="B440" s="210" t="s">
        <v>1161</v>
      </c>
      <c r="C440" s="95" t="s">
        <v>1162</v>
      </c>
      <c r="D440" s="50" t="s">
        <v>64</v>
      </c>
      <c r="E440" s="195">
        <v>374.5</v>
      </c>
      <c r="F440" s="28">
        <v>0</v>
      </c>
      <c r="G440" s="28">
        <v>100</v>
      </c>
      <c r="H440" s="269">
        <f t="shared" si="93"/>
        <v>100</v>
      </c>
      <c r="I440" s="93">
        <f t="shared" si="94"/>
        <v>0</v>
      </c>
      <c r="J440" s="49">
        <f t="shared" si="95"/>
        <v>71</v>
      </c>
      <c r="K440" s="263">
        <f t="shared" si="99"/>
        <v>71</v>
      </c>
      <c r="L440" s="147">
        <f t="shared" si="96"/>
        <v>250</v>
      </c>
      <c r="M440" s="136">
        <f t="shared" si="97"/>
        <v>325</v>
      </c>
      <c r="N440" s="188">
        <f aca="true" t="shared" si="100" ref="N440:N447">L440-K440-H440</f>
        <v>79</v>
      </c>
      <c r="O440" s="142">
        <f t="shared" si="98"/>
        <v>29585.5</v>
      </c>
      <c r="P440" s="49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155"/>
      <c r="BS440" s="5"/>
      <c r="BT440" s="5"/>
      <c r="BU440" s="5"/>
      <c r="BV440" s="5"/>
      <c r="BW440" s="5"/>
      <c r="BX440" s="155"/>
      <c r="BY440" s="5"/>
      <c r="BZ440" s="5"/>
      <c r="CA440" s="155"/>
      <c r="CB440" s="5"/>
      <c r="CC440" s="5"/>
      <c r="CD440" s="15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155"/>
      <c r="CQ440" s="5"/>
      <c r="CR440" s="5"/>
      <c r="CS440" s="5"/>
      <c r="CT440" s="5"/>
      <c r="CU440" s="5"/>
      <c r="CV440" s="155">
        <v>71</v>
      </c>
      <c r="CW440" s="5">
        <v>250</v>
      </c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155"/>
      <c r="DI440" s="5"/>
      <c r="DJ440" s="5"/>
      <c r="DK440" s="155"/>
      <c r="DL440" s="5"/>
      <c r="DM440" s="5"/>
      <c r="DN440" s="15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155"/>
      <c r="DZ440" s="5"/>
      <c r="EA440" s="5"/>
      <c r="EB440" s="5"/>
      <c r="EC440" s="155"/>
      <c r="ED440" s="5"/>
      <c r="EE440" s="5"/>
      <c r="EF440" s="160"/>
      <c r="EG440" s="5"/>
      <c r="EH440" s="5"/>
      <c r="EI440" s="5"/>
      <c r="EJ440" s="5"/>
      <c r="EK440" s="5"/>
      <c r="EL440" s="150"/>
      <c r="EM440" s="5"/>
      <c r="EN440" s="5"/>
      <c r="EO440" s="5"/>
      <c r="EP440" s="5"/>
      <c r="EQ440" s="5"/>
      <c r="ER440" s="155"/>
      <c r="ES440" s="5"/>
      <c r="ET440" s="5"/>
      <c r="EU440" s="5"/>
      <c r="EV440" s="5"/>
      <c r="EW440" s="5"/>
      <c r="EX440" s="5"/>
      <c r="EY440" s="5"/>
      <c r="EZ440" s="5"/>
      <c r="FA440" s="155"/>
      <c r="FB440" s="5"/>
      <c r="FC440" s="5"/>
      <c r="FD440" s="155"/>
      <c r="FE440" s="5"/>
      <c r="FF440" s="5"/>
      <c r="FG440" s="155"/>
      <c r="FH440" s="5"/>
      <c r="FI440" s="5"/>
      <c r="FJ440" s="155"/>
      <c r="FK440" s="5"/>
      <c r="FL440" s="5"/>
      <c r="FM440" s="155"/>
      <c r="FN440" s="5"/>
      <c r="FO440" s="5"/>
      <c r="FP440" s="15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249"/>
    </row>
    <row r="441" spans="1:183" ht="21" customHeight="1">
      <c r="A441" s="46">
        <v>417</v>
      </c>
      <c r="B441" s="210" t="s">
        <v>1163</v>
      </c>
      <c r="C441" s="95" t="s">
        <v>1164</v>
      </c>
      <c r="D441" s="50" t="s">
        <v>64</v>
      </c>
      <c r="E441" s="195">
        <v>171.2</v>
      </c>
      <c r="F441" s="28">
        <v>0</v>
      </c>
      <c r="G441" s="28">
        <v>100</v>
      </c>
      <c r="H441" s="269">
        <f t="shared" si="93"/>
        <v>100</v>
      </c>
      <c r="I441" s="93">
        <f t="shared" si="94"/>
        <v>0</v>
      </c>
      <c r="J441" s="49">
        <f t="shared" si="95"/>
        <v>142</v>
      </c>
      <c r="K441" s="263">
        <f t="shared" si="99"/>
        <v>142</v>
      </c>
      <c r="L441" s="147">
        <f t="shared" si="96"/>
        <v>300</v>
      </c>
      <c r="M441" s="136">
        <f t="shared" si="97"/>
        <v>390</v>
      </c>
      <c r="N441" s="188">
        <f t="shared" si="100"/>
        <v>58</v>
      </c>
      <c r="O441" s="142">
        <f t="shared" si="98"/>
        <v>9929.599999999999</v>
      </c>
      <c r="P441" s="49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155"/>
      <c r="BS441" s="5"/>
      <c r="BT441" s="5"/>
      <c r="BU441" s="5"/>
      <c r="BV441" s="5"/>
      <c r="BW441" s="5"/>
      <c r="BX441" s="155"/>
      <c r="BY441" s="5"/>
      <c r="BZ441" s="5"/>
      <c r="CA441" s="155"/>
      <c r="CB441" s="5"/>
      <c r="CC441" s="5"/>
      <c r="CD441" s="15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155"/>
      <c r="CQ441" s="5"/>
      <c r="CR441" s="5"/>
      <c r="CS441" s="5"/>
      <c r="CT441" s="5"/>
      <c r="CU441" s="5"/>
      <c r="CV441" s="155">
        <v>142</v>
      </c>
      <c r="CW441" s="5">
        <v>250</v>
      </c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155"/>
      <c r="DI441" s="5"/>
      <c r="DJ441" s="5"/>
      <c r="DK441" s="155"/>
      <c r="DL441" s="5"/>
      <c r="DM441" s="5"/>
      <c r="DN441" s="15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155"/>
      <c r="DZ441" s="5"/>
      <c r="EA441" s="5"/>
      <c r="EB441" s="5"/>
      <c r="EC441" s="155"/>
      <c r="ED441" s="5"/>
      <c r="EE441" s="5"/>
      <c r="EF441" s="160"/>
      <c r="EG441" s="5">
        <v>50</v>
      </c>
      <c r="EH441" s="5"/>
      <c r="EI441" s="5"/>
      <c r="EJ441" s="5"/>
      <c r="EK441" s="5"/>
      <c r="EL441" s="150"/>
      <c r="EM441" s="5"/>
      <c r="EN441" s="5"/>
      <c r="EO441" s="5"/>
      <c r="EP441" s="5"/>
      <c r="EQ441" s="5"/>
      <c r="ER441" s="155"/>
      <c r="ES441" s="5"/>
      <c r="ET441" s="5"/>
      <c r="EU441" s="5"/>
      <c r="EV441" s="5"/>
      <c r="EW441" s="5"/>
      <c r="EX441" s="5"/>
      <c r="EY441" s="5"/>
      <c r="EZ441" s="5"/>
      <c r="FA441" s="155"/>
      <c r="FB441" s="5"/>
      <c r="FC441" s="5"/>
      <c r="FD441" s="155"/>
      <c r="FE441" s="5"/>
      <c r="FF441" s="5"/>
      <c r="FG441" s="155"/>
      <c r="FH441" s="5"/>
      <c r="FI441" s="5"/>
      <c r="FJ441" s="155"/>
      <c r="FK441" s="5"/>
      <c r="FL441" s="5"/>
      <c r="FM441" s="155"/>
      <c r="FN441" s="5"/>
      <c r="FO441" s="5"/>
      <c r="FP441" s="15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249"/>
    </row>
    <row r="442" spans="1:183" ht="21" customHeight="1">
      <c r="A442" s="46">
        <v>418</v>
      </c>
      <c r="B442" s="210" t="s">
        <v>1165</v>
      </c>
      <c r="C442" s="95" t="s">
        <v>1166</v>
      </c>
      <c r="D442" s="50" t="s">
        <v>64</v>
      </c>
      <c r="E442" s="27">
        <v>219.35</v>
      </c>
      <c r="F442" s="28">
        <v>0</v>
      </c>
      <c r="G442" s="28"/>
      <c r="H442" s="269">
        <f t="shared" si="93"/>
        <v>0</v>
      </c>
      <c r="I442" s="93">
        <f t="shared" si="94"/>
        <v>0</v>
      </c>
      <c r="J442" s="49">
        <f t="shared" si="95"/>
        <v>0</v>
      </c>
      <c r="K442" s="263">
        <f t="shared" si="99"/>
        <v>0</v>
      </c>
      <c r="L442" s="147">
        <f t="shared" si="96"/>
        <v>250</v>
      </c>
      <c r="M442" s="136">
        <f t="shared" si="97"/>
        <v>325</v>
      </c>
      <c r="N442" s="188">
        <f t="shared" si="100"/>
        <v>250</v>
      </c>
      <c r="O442" s="142">
        <f t="shared" si="98"/>
        <v>54837.5</v>
      </c>
      <c r="P442" s="49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155"/>
      <c r="BS442" s="5"/>
      <c r="BT442" s="5"/>
      <c r="BU442" s="5"/>
      <c r="BV442" s="5"/>
      <c r="BW442" s="5"/>
      <c r="BX442" s="155"/>
      <c r="BY442" s="5"/>
      <c r="BZ442" s="5"/>
      <c r="CA442" s="155"/>
      <c r="CB442" s="5"/>
      <c r="CC442" s="5"/>
      <c r="CD442" s="15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155"/>
      <c r="CQ442" s="5"/>
      <c r="CR442" s="5"/>
      <c r="CS442" s="5"/>
      <c r="CT442" s="5"/>
      <c r="CU442" s="5"/>
      <c r="CV442" s="155"/>
      <c r="CW442" s="5">
        <v>250</v>
      </c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155"/>
      <c r="DI442" s="5"/>
      <c r="DJ442" s="5"/>
      <c r="DK442" s="155"/>
      <c r="DL442" s="5"/>
      <c r="DM442" s="5"/>
      <c r="DN442" s="15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155"/>
      <c r="DZ442" s="5"/>
      <c r="EA442" s="5"/>
      <c r="EB442" s="5"/>
      <c r="EC442" s="155"/>
      <c r="ED442" s="5"/>
      <c r="EE442" s="5"/>
      <c r="EF442" s="160"/>
      <c r="EG442" s="5"/>
      <c r="EH442" s="5"/>
      <c r="EI442" s="5"/>
      <c r="EJ442" s="5"/>
      <c r="EK442" s="5"/>
      <c r="EL442" s="150"/>
      <c r="EM442" s="5"/>
      <c r="EN442" s="5"/>
      <c r="EO442" s="5"/>
      <c r="EP442" s="5"/>
      <c r="EQ442" s="5"/>
      <c r="ER442" s="155"/>
      <c r="ES442" s="5"/>
      <c r="ET442" s="5"/>
      <c r="EU442" s="5"/>
      <c r="EV442" s="5"/>
      <c r="EW442" s="5"/>
      <c r="EX442" s="5"/>
      <c r="EY442" s="5"/>
      <c r="EZ442" s="5"/>
      <c r="FA442" s="155"/>
      <c r="FB442" s="5"/>
      <c r="FC442" s="5"/>
      <c r="FD442" s="155"/>
      <c r="FE442" s="5"/>
      <c r="FF442" s="5"/>
      <c r="FG442" s="155"/>
      <c r="FH442" s="5"/>
      <c r="FI442" s="5"/>
      <c r="FJ442" s="155"/>
      <c r="FK442" s="5"/>
      <c r="FL442" s="5"/>
      <c r="FM442" s="155"/>
      <c r="FN442" s="5"/>
      <c r="FO442" s="5"/>
      <c r="FP442" s="15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249"/>
    </row>
    <row r="443" spans="1:183" ht="21" customHeight="1">
      <c r="A443" s="46">
        <v>419</v>
      </c>
      <c r="B443" s="210" t="s">
        <v>1167</v>
      </c>
      <c r="C443" s="95" t="s">
        <v>1168</v>
      </c>
      <c r="D443" s="50" t="s">
        <v>64</v>
      </c>
      <c r="E443" s="27">
        <v>850</v>
      </c>
      <c r="F443" s="28">
        <v>0</v>
      </c>
      <c r="G443" s="28"/>
      <c r="H443" s="269">
        <f t="shared" si="93"/>
        <v>0</v>
      </c>
      <c r="I443" s="93">
        <f t="shared" si="94"/>
        <v>0</v>
      </c>
      <c r="J443" s="49">
        <f t="shared" si="95"/>
        <v>0</v>
      </c>
      <c r="K443" s="263">
        <f t="shared" si="99"/>
        <v>0</v>
      </c>
      <c r="L443" s="147">
        <f t="shared" si="96"/>
        <v>250</v>
      </c>
      <c r="M443" s="136">
        <f t="shared" si="97"/>
        <v>325</v>
      </c>
      <c r="N443" s="188">
        <f t="shared" si="100"/>
        <v>250</v>
      </c>
      <c r="O443" s="142">
        <f t="shared" si="98"/>
        <v>212500</v>
      </c>
      <c r="P443" s="49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155"/>
      <c r="BS443" s="5"/>
      <c r="BT443" s="5"/>
      <c r="BU443" s="5"/>
      <c r="BV443" s="5"/>
      <c r="BW443" s="5"/>
      <c r="BX443" s="155"/>
      <c r="BY443" s="5"/>
      <c r="BZ443" s="5"/>
      <c r="CA443" s="155"/>
      <c r="CB443" s="5"/>
      <c r="CC443" s="5"/>
      <c r="CD443" s="15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155"/>
      <c r="CQ443" s="5"/>
      <c r="CR443" s="5"/>
      <c r="CS443" s="5"/>
      <c r="CT443" s="5"/>
      <c r="CU443" s="5"/>
      <c r="CV443" s="155"/>
      <c r="CW443" s="5">
        <v>250</v>
      </c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155"/>
      <c r="DI443" s="5"/>
      <c r="DJ443" s="5"/>
      <c r="DK443" s="155"/>
      <c r="DL443" s="5"/>
      <c r="DM443" s="5"/>
      <c r="DN443" s="15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155"/>
      <c r="DZ443" s="5"/>
      <c r="EA443" s="5"/>
      <c r="EB443" s="5"/>
      <c r="EC443" s="155"/>
      <c r="ED443" s="5"/>
      <c r="EE443" s="5"/>
      <c r="EF443" s="160"/>
      <c r="EG443" s="5"/>
      <c r="EH443" s="5"/>
      <c r="EI443" s="5"/>
      <c r="EJ443" s="5"/>
      <c r="EK443" s="5"/>
      <c r="EL443" s="150"/>
      <c r="EM443" s="5"/>
      <c r="EN443" s="5"/>
      <c r="EO443" s="5"/>
      <c r="EP443" s="5"/>
      <c r="EQ443" s="5"/>
      <c r="ER443" s="155"/>
      <c r="ES443" s="5"/>
      <c r="ET443" s="5"/>
      <c r="EU443" s="5"/>
      <c r="EV443" s="5"/>
      <c r="EW443" s="5"/>
      <c r="EX443" s="5"/>
      <c r="EY443" s="5"/>
      <c r="EZ443" s="5"/>
      <c r="FA443" s="155"/>
      <c r="FB443" s="5"/>
      <c r="FC443" s="5"/>
      <c r="FD443" s="155"/>
      <c r="FE443" s="5"/>
      <c r="FF443" s="5"/>
      <c r="FG443" s="155"/>
      <c r="FH443" s="5"/>
      <c r="FI443" s="5"/>
      <c r="FJ443" s="155"/>
      <c r="FK443" s="5"/>
      <c r="FL443" s="5"/>
      <c r="FM443" s="155"/>
      <c r="FN443" s="5"/>
      <c r="FO443" s="5"/>
      <c r="FP443" s="15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249"/>
    </row>
    <row r="444" spans="1:183" ht="21" customHeight="1">
      <c r="A444" s="46">
        <v>420</v>
      </c>
      <c r="B444" s="94" t="s">
        <v>1169</v>
      </c>
      <c r="C444" s="95" t="s">
        <v>1170</v>
      </c>
      <c r="D444" s="50" t="s">
        <v>110</v>
      </c>
      <c r="E444" s="27">
        <v>3500</v>
      </c>
      <c r="F444" s="28">
        <v>0</v>
      </c>
      <c r="G444" s="28"/>
      <c r="H444" s="269">
        <f t="shared" si="93"/>
        <v>0</v>
      </c>
      <c r="I444" s="93">
        <f t="shared" si="94"/>
        <v>0</v>
      </c>
      <c r="J444" s="49">
        <f t="shared" si="95"/>
        <v>0</v>
      </c>
      <c r="K444" s="263">
        <f t="shared" si="99"/>
        <v>0</v>
      </c>
      <c r="L444" s="147">
        <f t="shared" si="96"/>
        <v>0</v>
      </c>
      <c r="M444" s="136">
        <f t="shared" si="97"/>
        <v>0</v>
      </c>
      <c r="N444" s="188">
        <f t="shared" si="100"/>
        <v>0</v>
      </c>
      <c r="O444" s="142">
        <f t="shared" si="98"/>
        <v>0</v>
      </c>
      <c r="P444" s="49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155"/>
      <c r="BS444" s="5"/>
      <c r="BT444" s="5"/>
      <c r="BU444" s="5"/>
      <c r="BV444" s="5"/>
      <c r="BW444" s="5"/>
      <c r="BX444" s="155"/>
      <c r="BY444" s="5"/>
      <c r="BZ444" s="5"/>
      <c r="CA444" s="155"/>
      <c r="CB444" s="5"/>
      <c r="CC444" s="5"/>
      <c r="CD444" s="15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155"/>
      <c r="CQ444" s="5"/>
      <c r="CR444" s="5"/>
      <c r="CS444" s="5"/>
      <c r="CT444" s="5"/>
      <c r="CU444" s="5"/>
      <c r="CV444" s="15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155"/>
      <c r="DI444" s="5"/>
      <c r="DJ444" s="5"/>
      <c r="DK444" s="155"/>
      <c r="DL444" s="5"/>
      <c r="DM444" s="5"/>
      <c r="DN444" s="15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155"/>
      <c r="DZ444" s="5"/>
      <c r="EA444" s="5"/>
      <c r="EB444" s="5"/>
      <c r="EC444" s="155"/>
      <c r="ED444" s="5"/>
      <c r="EE444" s="5"/>
      <c r="EF444" s="160"/>
      <c r="EG444" s="5"/>
      <c r="EH444" s="5"/>
      <c r="EI444" s="5"/>
      <c r="EJ444" s="5"/>
      <c r="EK444" s="5"/>
      <c r="EL444" s="150"/>
      <c r="EM444" s="5"/>
      <c r="EN444" s="5"/>
      <c r="EO444" s="5"/>
      <c r="EP444" s="5"/>
      <c r="EQ444" s="5"/>
      <c r="ER444" s="155"/>
      <c r="ES444" s="5"/>
      <c r="ET444" s="5"/>
      <c r="EU444" s="5"/>
      <c r="EV444" s="5"/>
      <c r="EW444" s="5"/>
      <c r="EX444" s="5"/>
      <c r="EY444" s="5"/>
      <c r="EZ444" s="5"/>
      <c r="FA444" s="155"/>
      <c r="FB444" s="5"/>
      <c r="FC444" s="5"/>
      <c r="FD444" s="155"/>
      <c r="FE444" s="5"/>
      <c r="FF444" s="5"/>
      <c r="FG444" s="155"/>
      <c r="FH444" s="5"/>
      <c r="FI444" s="5"/>
      <c r="FJ444" s="155"/>
      <c r="FK444" s="5"/>
      <c r="FL444" s="5"/>
      <c r="FM444" s="155"/>
      <c r="FN444" s="5"/>
      <c r="FO444" s="5"/>
      <c r="FP444" s="15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249"/>
    </row>
    <row r="445" spans="1:183" ht="21" customHeight="1">
      <c r="A445" s="46">
        <v>421</v>
      </c>
      <c r="B445" s="94"/>
      <c r="C445" s="95" t="s">
        <v>1558</v>
      </c>
      <c r="D445" s="50" t="s">
        <v>110</v>
      </c>
      <c r="E445" s="27">
        <v>6206</v>
      </c>
      <c r="F445" s="28">
        <v>0</v>
      </c>
      <c r="G445" s="28"/>
      <c r="H445" s="269">
        <f t="shared" si="93"/>
        <v>0</v>
      </c>
      <c r="I445" s="93">
        <f t="shared" si="94"/>
        <v>0</v>
      </c>
      <c r="J445" s="49">
        <f t="shared" si="95"/>
        <v>0</v>
      </c>
      <c r="K445" s="263">
        <f t="shared" si="99"/>
        <v>0</v>
      </c>
      <c r="L445" s="147">
        <f t="shared" si="96"/>
        <v>10</v>
      </c>
      <c r="M445" s="136">
        <f t="shared" si="97"/>
        <v>13</v>
      </c>
      <c r="N445" s="188">
        <f t="shared" si="100"/>
        <v>10</v>
      </c>
      <c r="O445" s="142">
        <f t="shared" si="98"/>
        <v>62060</v>
      </c>
      <c r="P445" s="49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155"/>
      <c r="BS445" s="5"/>
      <c r="BT445" s="5"/>
      <c r="BU445" s="5"/>
      <c r="BV445" s="5"/>
      <c r="BW445" s="5"/>
      <c r="BX445" s="155"/>
      <c r="BY445" s="5"/>
      <c r="BZ445" s="5"/>
      <c r="CA445" s="155"/>
      <c r="CB445" s="5"/>
      <c r="CC445" s="5"/>
      <c r="CD445" s="15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155"/>
      <c r="CQ445" s="5"/>
      <c r="CR445" s="5"/>
      <c r="CS445" s="5"/>
      <c r="CT445" s="5">
        <v>10</v>
      </c>
      <c r="CU445" s="5"/>
      <c r="CV445" s="15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155"/>
      <c r="DI445" s="5"/>
      <c r="DJ445" s="5"/>
      <c r="DK445" s="155"/>
      <c r="DL445" s="5"/>
      <c r="DM445" s="5"/>
      <c r="DN445" s="15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155"/>
      <c r="DZ445" s="5"/>
      <c r="EA445" s="5"/>
      <c r="EB445" s="5"/>
      <c r="EC445" s="155"/>
      <c r="ED445" s="5"/>
      <c r="EE445" s="5"/>
      <c r="EF445" s="160"/>
      <c r="EG445" s="5"/>
      <c r="EH445" s="5"/>
      <c r="EI445" s="5"/>
      <c r="EJ445" s="5"/>
      <c r="EK445" s="5"/>
      <c r="EL445" s="150"/>
      <c r="EM445" s="5"/>
      <c r="EN445" s="5"/>
      <c r="EO445" s="5"/>
      <c r="EP445" s="5"/>
      <c r="EQ445" s="5"/>
      <c r="ER445" s="155"/>
      <c r="ES445" s="5"/>
      <c r="ET445" s="5"/>
      <c r="EU445" s="5"/>
      <c r="EV445" s="5"/>
      <c r="EW445" s="5"/>
      <c r="EX445" s="5"/>
      <c r="EY445" s="5"/>
      <c r="EZ445" s="5"/>
      <c r="FA445" s="155"/>
      <c r="FB445" s="5"/>
      <c r="FC445" s="5"/>
      <c r="FD445" s="155"/>
      <c r="FE445" s="5"/>
      <c r="FF445" s="5"/>
      <c r="FG445" s="155"/>
      <c r="FH445" s="5"/>
      <c r="FI445" s="5"/>
      <c r="FJ445" s="155"/>
      <c r="FK445" s="5"/>
      <c r="FL445" s="5"/>
      <c r="FM445" s="155"/>
      <c r="FN445" s="5"/>
      <c r="FO445" s="5"/>
      <c r="FP445" s="15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249"/>
    </row>
    <row r="446" spans="1:183" ht="21" customHeight="1">
      <c r="A446" s="46">
        <v>422</v>
      </c>
      <c r="B446" s="210" t="s">
        <v>1171</v>
      </c>
      <c r="C446" s="95" t="s">
        <v>1172</v>
      </c>
      <c r="D446" s="50" t="s">
        <v>110</v>
      </c>
      <c r="E446" s="27">
        <v>85</v>
      </c>
      <c r="F446" s="28">
        <v>28</v>
      </c>
      <c r="G446" s="28"/>
      <c r="H446" s="269">
        <f t="shared" si="93"/>
        <v>28</v>
      </c>
      <c r="I446" s="93">
        <f t="shared" si="94"/>
        <v>0</v>
      </c>
      <c r="J446" s="49">
        <f t="shared" si="95"/>
        <v>1</v>
      </c>
      <c r="K446" s="263">
        <f t="shared" si="99"/>
        <v>1</v>
      </c>
      <c r="L446" s="147">
        <f t="shared" si="96"/>
        <v>26</v>
      </c>
      <c r="M446" s="136">
        <f t="shared" si="97"/>
        <v>33.800000000000004</v>
      </c>
      <c r="N446" s="188"/>
      <c r="O446" s="142">
        <f t="shared" si="98"/>
        <v>0</v>
      </c>
      <c r="P446" s="49"/>
      <c r="Q446" s="121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>
        <v>1</v>
      </c>
      <c r="BP446" s="5">
        <v>3</v>
      </c>
      <c r="BQ446" s="5"/>
      <c r="BR446" s="155"/>
      <c r="BS446" s="5"/>
      <c r="BT446" s="5"/>
      <c r="BU446" s="5"/>
      <c r="BV446" s="5"/>
      <c r="BW446" s="5"/>
      <c r="BX446" s="155"/>
      <c r="BY446" s="5"/>
      <c r="BZ446" s="5"/>
      <c r="CA446" s="155"/>
      <c r="CB446" s="5"/>
      <c r="CC446" s="5"/>
      <c r="CD446" s="15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155"/>
      <c r="CQ446" s="5"/>
      <c r="CR446" s="5"/>
      <c r="CS446" s="5"/>
      <c r="CT446" s="5"/>
      <c r="CU446" s="5"/>
      <c r="CV446" s="15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155"/>
      <c r="DI446" s="5"/>
      <c r="DJ446" s="5"/>
      <c r="DK446" s="155"/>
      <c r="DL446" s="5"/>
      <c r="DM446" s="5"/>
      <c r="DN446" s="15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155"/>
      <c r="DZ446" s="5"/>
      <c r="EA446" s="5"/>
      <c r="EB446" s="5"/>
      <c r="EC446" s="155"/>
      <c r="ED446" s="5"/>
      <c r="EE446" s="5"/>
      <c r="EF446" s="160"/>
      <c r="EG446" s="5"/>
      <c r="EH446" s="5"/>
      <c r="EI446" s="5"/>
      <c r="EJ446" s="5"/>
      <c r="EK446" s="5"/>
      <c r="EL446" s="150"/>
      <c r="EM446" s="5"/>
      <c r="EN446" s="5"/>
      <c r="EO446" s="5"/>
      <c r="EP446" s="5"/>
      <c r="EQ446" s="5"/>
      <c r="ER446" s="155"/>
      <c r="ES446" s="5"/>
      <c r="ET446" s="5"/>
      <c r="EU446" s="5"/>
      <c r="EV446" s="5"/>
      <c r="EW446" s="5"/>
      <c r="EX446" s="5"/>
      <c r="EY446" s="5"/>
      <c r="EZ446" s="5"/>
      <c r="FA446" s="155"/>
      <c r="FB446" s="5">
        <v>3</v>
      </c>
      <c r="FC446" s="5"/>
      <c r="FD446" s="155"/>
      <c r="FE446" s="5">
        <v>8</v>
      </c>
      <c r="FF446" s="5"/>
      <c r="FG446" s="155"/>
      <c r="FH446" s="5">
        <v>1</v>
      </c>
      <c r="FI446" s="5"/>
      <c r="FJ446" s="155"/>
      <c r="FK446" s="5">
        <v>1</v>
      </c>
      <c r="FL446" s="5"/>
      <c r="FM446" s="155"/>
      <c r="FN446" s="5">
        <v>3</v>
      </c>
      <c r="FO446" s="5"/>
      <c r="FP446" s="155"/>
      <c r="FQ446" s="5">
        <v>1</v>
      </c>
      <c r="FR446" s="5"/>
      <c r="FS446" s="5"/>
      <c r="FT446" s="5">
        <v>6</v>
      </c>
      <c r="FU446" s="5"/>
      <c r="FV446" s="5"/>
      <c r="FW446" s="5"/>
      <c r="FX446" s="5"/>
      <c r="FY446" s="5"/>
      <c r="FZ446" s="5"/>
      <c r="GA446" s="249"/>
    </row>
    <row r="447" spans="1:183" ht="21" customHeight="1">
      <c r="A447" s="46">
        <v>423</v>
      </c>
      <c r="B447" s="210" t="s">
        <v>1173</v>
      </c>
      <c r="C447" s="95" t="s">
        <v>2020</v>
      </c>
      <c r="D447" s="50" t="s">
        <v>115</v>
      </c>
      <c r="E447" s="27">
        <v>0.23</v>
      </c>
      <c r="F447" s="28"/>
      <c r="G447" s="28"/>
      <c r="H447" s="269">
        <f t="shared" si="93"/>
        <v>0</v>
      </c>
      <c r="I447" s="93">
        <f t="shared" si="94"/>
        <v>0</v>
      </c>
      <c r="J447" s="49">
        <f t="shared" si="95"/>
        <v>158000</v>
      </c>
      <c r="K447" s="263">
        <f t="shared" si="99"/>
        <v>158000</v>
      </c>
      <c r="L447" s="147">
        <f t="shared" si="96"/>
        <v>223000</v>
      </c>
      <c r="M447" s="136">
        <f t="shared" si="97"/>
        <v>289900</v>
      </c>
      <c r="N447" s="188">
        <f t="shared" si="100"/>
        <v>65000</v>
      </c>
      <c r="O447" s="142">
        <f t="shared" si="98"/>
        <v>14950</v>
      </c>
      <c r="P447" s="49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155"/>
      <c r="BS447" s="5"/>
      <c r="BT447" s="5"/>
      <c r="BU447" s="5"/>
      <c r="BV447" s="5"/>
      <c r="BW447" s="5"/>
      <c r="BX447" s="155"/>
      <c r="BY447" s="5"/>
      <c r="BZ447" s="5"/>
      <c r="CA447" s="155"/>
      <c r="CB447" s="5"/>
      <c r="CC447" s="5"/>
      <c r="CD447" s="15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155"/>
      <c r="CQ447" s="5"/>
      <c r="CR447" s="5"/>
      <c r="CS447" s="5"/>
      <c r="CT447" s="5"/>
      <c r="CU447" s="5"/>
      <c r="CV447" s="15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155"/>
      <c r="DI447" s="5"/>
      <c r="DJ447" s="5"/>
      <c r="DK447" s="155"/>
      <c r="DL447" s="5"/>
      <c r="DM447" s="5"/>
      <c r="DN447" s="155">
        <v>158000</v>
      </c>
      <c r="DO447" s="5">
        <v>220000</v>
      </c>
      <c r="DP447" s="5"/>
      <c r="DQ447" s="5"/>
      <c r="DR447" s="5"/>
      <c r="DS447" s="5"/>
      <c r="DT447" s="5"/>
      <c r="DU447" s="5"/>
      <c r="DV447" s="5"/>
      <c r="DW447" s="5"/>
      <c r="DX447" s="5"/>
      <c r="DY447" s="155"/>
      <c r="DZ447" s="5"/>
      <c r="EA447" s="5"/>
      <c r="EB447" s="5"/>
      <c r="EC447" s="155"/>
      <c r="ED447" s="5"/>
      <c r="EE447" s="5"/>
      <c r="EF447" s="160"/>
      <c r="EG447" s="5"/>
      <c r="EH447" s="5"/>
      <c r="EI447" s="5"/>
      <c r="EJ447" s="5"/>
      <c r="EK447" s="5"/>
      <c r="EL447" s="150"/>
      <c r="EM447" s="5"/>
      <c r="EN447" s="5"/>
      <c r="EO447" s="5"/>
      <c r="EP447" s="5"/>
      <c r="EQ447" s="5"/>
      <c r="ER447" s="155"/>
      <c r="ES447" s="5"/>
      <c r="ET447" s="5"/>
      <c r="EU447" s="5"/>
      <c r="EV447" s="5"/>
      <c r="EW447" s="5"/>
      <c r="EX447" s="5"/>
      <c r="EY447" s="5"/>
      <c r="EZ447" s="5"/>
      <c r="FA447" s="155"/>
      <c r="FB447" s="5"/>
      <c r="FC447" s="5"/>
      <c r="FD447" s="155"/>
      <c r="FE447" s="5"/>
      <c r="FF447" s="5"/>
      <c r="FG447" s="155"/>
      <c r="FH447" s="5">
        <v>3000</v>
      </c>
      <c r="FI447" s="5"/>
      <c r="FJ447" s="155"/>
      <c r="FK447" s="5"/>
      <c r="FL447" s="5"/>
      <c r="FM447" s="155"/>
      <c r="FN447" s="5"/>
      <c r="FO447" s="5"/>
      <c r="FP447" s="15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250" t="s">
        <v>1925</v>
      </c>
    </row>
    <row r="448" spans="1:183" ht="21" customHeight="1">
      <c r="A448" s="46">
        <v>424</v>
      </c>
      <c r="B448" s="94" t="s">
        <v>1174</v>
      </c>
      <c r="C448" s="97" t="s">
        <v>1175</v>
      </c>
      <c r="D448" s="50" t="s">
        <v>115</v>
      </c>
      <c r="E448" s="27">
        <v>0.2</v>
      </c>
      <c r="F448" s="28">
        <v>75000</v>
      </c>
      <c r="G448" s="28"/>
      <c r="H448" s="269">
        <f t="shared" si="93"/>
        <v>75000</v>
      </c>
      <c r="I448" s="93">
        <f t="shared" si="94"/>
        <v>0</v>
      </c>
      <c r="J448" s="49">
        <f t="shared" si="95"/>
        <v>39556</v>
      </c>
      <c r="K448" s="263">
        <f t="shared" si="99"/>
        <v>39556</v>
      </c>
      <c r="L448" s="147">
        <f t="shared" si="96"/>
        <v>0</v>
      </c>
      <c r="M448" s="136">
        <f t="shared" si="97"/>
        <v>0</v>
      </c>
      <c r="N448" s="188"/>
      <c r="O448" s="142">
        <f t="shared" si="98"/>
        <v>0</v>
      </c>
      <c r="P448" s="49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155"/>
      <c r="BS448" s="5"/>
      <c r="BT448" s="5"/>
      <c r="BU448" s="5"/>
      <c r="BV448" s="5"/>
      <c r="BW448" s="5"/>
      <c r="BX448" s="155"/>
      <c r="BY448" s="5"/>
      <c r="BZ448" s="5"/>
      <c r="CA448" s="155"/>
      <c r="CB448" s="5"/>
      <c r="CC448" s="5"/>
      <c r="CD448" s="155"/>
      <c r="CE448" s="5"/>
      <c r="CF448" s="5"/>
      <c r="CG448" s="5">
        <f>14556+25000</f>
        <v>39556</v>
      </c>
      <c r="CH448" s="5"/>
      <c r="CI448" s="5"/>
      <c r="CJ448" s="5"/>
      <c r="CK448" s="5"/>
      <c r="CL448" s="5"/>
      <c r="CM448" s="5"/>
      <c r="CN448" s="5"/>
      <c r="CO448" s="5"/>
      <c r="CP448" s="155"/>
      <c r="CQ448" s="5"/>
      <c r="CR448" s="5"/>
      <c r="CS448" s="5"/>
      <c r="CT448" s="5"/>
      <c r="CU448" s="5"/>
      <c r="CV448" s="15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155"/>
      <c r="DI448" s="5"/>
      <c r="DJ448" s="5"/>
      <c r="DK448" s="155"/>
      <c r="DL448" s="5"/>
      <c r="DM448" s="5"/>
      <c r="DN448" s="15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155"/>
      <c r="DZ448" s="5"/>
      <c r="EA448" s="5"/>
      <c r="EB448" s="5"/>
      <c r="EC448" s="155"/>
      <c r="ED448" s="5"/>
      <c r="EE448" s="5"/>
      <c r="EF448" s="160"/>
      <c r="EG448" s="5"/>
      <c r="EH448" s="5"/>
      <c r="EI448" s="5"/>
      <c r="EJ448" s="5"/>
      <c r="EK448" s="5"/>
      <c r="EL448" s="150"/>
      <c r="EM448" s="5"/>
      <c r="EN448" s="5"/>
      <c r="EO448" s="5"/>
      <c r="EP448" s="5"/>
      <c r="EQ448" s="5"/>
      <c r="ER448" s="155"/>
      <c r="ES448" s="5"/>
      <c r="ET448" s="5"/>
      <c r="EU448" s="5"/>
      <c r="EV448" s="5"/>
      <c r="EW448" s="5"/>
      <c r="EX448" s="5"/>
      <c r="EY448" s="5"/>
      <c r="EZ448" s="5"/>
      <c r="FA448" s="155"/>
      <c r="FB448" s="5"/>
      <c r="FC448" s="5"/>
      <c r="FD448" s="155"/>
      <c r="FE448" s="5"/>
      <c r="FF448" s="5"/>
      <c r="FG448" s="155"/>
      <c r="FH448" s="5"/>
      <c r="FI448" s="5"/>
      <c r="FJ448" s="155"/>
      <c r="FK448" s="5"/>
      <c r="FL448" s="5"/>
      <c r="FM448" s="155"/>
      <c r="FN448" s="5"/>
      <c r="FO448" s="5"/>
      <c r="FP448" s="15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250">
        <f aca="true" t="shared" si="101" ref="GA448:GA453">+L448</f>
        <v>0</v>
      </c>
    </row>
    <row r="449" spans="1:183" ht="21" customHeight="1">
      <c r="A449" s="46">
        <v>425</v>
      </c>
      <c r="B449" s="210" t="s">
        <v>1176</v>
      </c>
      <c r="C449" s="211" t="s">
        <v>2062</v>
      </c>
      <c r="D449" s="50" t="s">
        <v>115</v>
      </c>
      <c r="E449" s="27">
        <v>0.2</v>
      </c>
      <c r="F449" s="28">
        <v>0</v>
      </c>
      <c r="G449" s="28"/>
      <c r="H449" s="269">
        <f t="shared" si="93"/>
        <v>0</v>
      </c>
      <c r="I449" s="93">
        <f t="shared" si="94"/>
        <v>0</v>
      </c>
      <c r="J449" s="49">
        <f t="shared" si="95"/>
        <v>0</v>
      </c>
      <c r="K449" s="263">
        <f t="shared" si="99"/>
        <v>0</v>
      </c>
      <c r="L449" s="147">
        <f t="shared" si="96"/>
        <v>0</v>
      </c>
      <c r="M449" s="136">
        <f t="shared" si="97"/>
        <v>0</v>
      </c>
      <c r="N449" s="188">
        <f aca="true" t="shared" si="102" ref="N449:N454">L449-K449-H449</f>
        <v>0</v>
      </c>
      <c r="O449" s="142">
        <f t="shared" si="98"/>
        <v>0</v>
      </c>
      <c r="P449" s="49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155"/>
      <c r="BS449" s="5"/>
      <c r="BT449" s="5"/>
      <c r="BU449" s="5"/>
      <c r="BV449" s="5"/>
      <c r="BW449" s="5"/>
      <c r="BX449" s="155"/>
      <c r="BY449" s="5"/>
      <c r="BZ449" s="5"/>
      <c r="CA449" s="155"/>
      <c r="CB449" s="5"/>
      <c r="CC449" s="5"/>
      <c r="CD449" s="15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155"/>
      <c r="CQ449" s="5"/>
      <c r="CR449" s="5"/>
      <c r="CS449" s="5"/>
      <c r="CT449" s="5"/>
      <c r="CU449" s="5"/>
      <c r="CV449" s="15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155"/>
      <c r="DI449" s="5"/>
      <c r="DJ449" s="5"/>
      <c r="DK449" s="155"/>
      <c r="DL449" s="5"/>
      <c r="DM449" s="5"/>
      <c r="DN449" s="15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155"/>
      <c r="DZ449" s="5"/>
      <c r="EA449" s="5"/>
      <c r="EB449" s="5"/>
      <c r="EC449" s="155"/>
      <c r="ED449" s="5"/>
      <c r="EE449" s="5"/>
      <c r="EF449" s="160"/>
      <c r="EG449" s="5"/>
      <c r="EH449" s="5"/>
      <c r="EI449" s="5"/>
      <c r="EJ449" s="5"/>
      <c r="EK449" s="5"/>
      <c r="EL449" s="150"/>
      <c r="EM449" s="5"/>
      <c r="EN449" s="5"/>
      <c r="EO449" s="5"/>
      <c r="EP449" s="5"/>
      <c r="EQ449" s="5"/>
      <c r="ER449" s="155"/>
      <c r="ES449" s="5"/>
      <c r="ET449" s="5"/>
      <c r="EU449" s="5"/>
      <c r="EV449" s="5"/>
      <c r="EW449" s="5"/>
      <c r="EX449" s="5"/>
      <c r="EY449" s="5"/>
      <c r="EZ449" s="5"/>
      <c r="FA449" s="155"/>
      <c r="FB449" s="5"/>
      <c r="FC449" s="5"/>
      <c r="FD449" s="155"/>
      <c r="FE449" s="5"/>
      <c r="FF449" s="5"/>
      <c r="FG449" s="155"/>
      <c r="FH449" s="5"/>
      <c r="FI449" s="5"/>
      <c r="FJ449" s="155"/>
      <c r="FK449" s="5"/>
      <c r="FL449" s="5"/>
      <c r="FM449" s="155"/>
      <c r="FN449" s="5"/>
      <c r="FO449" s="5"/>
      <c r="FP449" s="15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250" t="s">
        <v>1924</v>
      </c>
    </row>
    <row r="450" spans="1:183" ht="21" customHeight="1">
      <c r="A450" s="46">
        <v>426</v>
      </c>
      <c r="B450" s="210" t="s">
        <v>1177</v>
      </c>
      <c r="C450" s="95" t="s">
        <v>1178</v>
      </c>
      <c r="D450" s="50" t="s">
        <v>115</v>
      </c>
      <c r="E450" s="27">
        <v>0.23</v>
      </c>
      <c r="F450" s="28">
        <v>520000</v>
      </c>
      <c r="G450" s="28"/>
      <c r="H450" s="269">
        <f t="shared" si="93"/>
        <v>520000</v>
      </c>
      <c r="I450" s="93">
        <f t="shared" si="94"/>
        <v>0</v>
      </c>
      <c r="J450" s="49">
        <f t="shared" si="95"/>
        <v>86586</v>
      </c>
      <c r="K450" s="263">
        <f t="shared" si="99"/>
        <v>86586</v>
      </c>
      <c r="L450" s="147">
        <f t="shared" si="96"/>
        <v>1410000</v>
      </c>
      <c r="M450" s="136">
        <f t="shared" si="97"/>
        <v>1833000</v>
      </c>
      <c r="N450" s="188">
        <f t="shared" si="102"/>
        <v>803414</v>
      </c>
      <c r="O450" s="142">
        <f t="shared" si="98"/>
        <v>184785.22</v>
      </c>
      <c r="P450" s="49"/>
      <c r="Q450" s="5">
        <v>65000</v>
      </c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155"/>
      <c r="BS450" s="5"/>
      <c r="BT450" s="5"/>
      <c r="BU450" s="5"/>
      <c r="BV450" s="5"/>
      <c r="BW450" s="5"/>
      <c r="BX450" s="155"/>
      <c r="BY450" s="5"/>
      <c r="BZ450" s="5"/>
      <c r="CA450" s="155"/>
      <c r="CB450" s="5"/>
      <c r="CC450" s="5"/>
      <c r="CD450" s="155"/>
      <c r="CE450" s="5"/>
      <c r="CF450" s="5"/>
      <c r="CG450" s="5">
        <f>59278+5000</f>
        <v>64278</v>
      </c>
      <c r="CH450" s="5">
        <v>450000</v>
      </c>
      <c r="CI450" s="5"/>
      <c r="CJ450" s="5"/>
      <c r="CK450" s="5"/>
      <c r="CL450" s="5"/>
      <c r="CM450" s="5"/>
      <c r="CN450" s="5"/>
      <c r="CO450" s="5"/>
      <c r="CP450" s="155"/>
      <c r="CQ450" s="5"/>
      <c r="CR450" s="5"/>
      <c r="CS450" s="5"/>
      <c r="CT450" s="5"/>
      <c r="CU450" s="5"/>
      <c r="CV450" s="155"/>
      <c r="CW450" s="5"/>
      <c r="CX450" s="5"/>
      <c r="CY450" s="5">
        <v>22000</v>
      </c>
      <c r="CZ450" s="5">
        <v>600000</v>
      </c>
      <c r="DA450" s="5"/>
      <c r="DB450" s="5"/>
      <c r="DC450" s="5"/>
      <c r="DD450" s="5"/>
      <c r="DE450" s="5"/>
      <c r="DF450" s="5"/>
      <c r="DG450" s="5"/>
      <c r="DH450" s="155"/>
      <c r="DI450" s="5"/>
      <c r="DJ450" s="5"/>
      <c r="DK450" s="155"/>
      <c r="DL450" s="5"/>
      <c r="DM450" s="5"/>
      <c r="DN450" s="15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155"/>
      <c r="DZ450" s="5"/>
      <c r="EA450" s="5"/>
      <c r="EB450" s="5"/>
      <c r="EC450" s="155"/>
      <c r="ED450" s="5"/>
      <c r="EE450" s="5"/>
      <c r="EF450" s="160"/>
      <c r="EG450" s="5"/>
      <c r="EH450" s="5"/>
      <c r="EI450" s="5"/>
      <c r="EJ450" s="5"/>
      <c r="EK450" s="5"/>
      <c r="EL450" s="150"/>
      <c r="EM450" s="5"/>
      <c r="EN450" s="5"/>
      <c r="EO450" s="5"/>
      <c r="EP450" s="5"/>
      <c r="EQ450" s="5"/>
      <c r="ER450" s="155"/>
      <c r="ES450" s="5"/>
      <c r="ET450" s="5"/>
      <c r="EU450" s="5"/>
      <c r="EV450" s="5"/>
      <c r="EW450" s="5"/>
      <c r="EX450" s="5"/>
      <c r="EY450" s="5"/>
      <c r="EZ450" s="5"/>
      <c r="FA450" s="155"/>
      <c r="FB450" s="252">
        <v>60000</v>
      </c>
      <c r="FC450" s="5"/>
      <c r="FD450" s="155"/>
      <c r="FE450" s="252">
        <v>230000</v>
      </c>
      <c r="FF450" s="5"/>
      <c r="FG450" s="155"/>
      <c r="FH450" s="5"/>
      <c r="FI450" s="5"/>
      <c r="FJ450" s="155"/>
      <c r="FK450" s="5">
        <v>500</v>
      </c>
      <c r="FL450" s="5"/>
      <c r="FM450" s="155"/>
      <c r="FN450" s="5">
        <v>4500</v>
      </c>
      <c r="FO450" s="5"/>
      <c r="FP450" s="155">
        <v>308</v>
      </c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250" t="s">
        <v>1952</v>
      </c>
    </row>
    <row r="451" spans="1:183" ht="21" customHeight="1">
      <c r="A451" s="46">
        <v>427</v>
      </c>
      <c r="B451" s="94" t="s">
        <v>1179</v>
      </c>
      <c r="C451" s="97" t="s">
        <v>1180</v>
      </c>
      <c r="D451" s="50" t="s">
        <v>115</v>
      </c>
      <c r="E451" s="27">
        <v>0.22</v>
      </c>
      <c r="F451" s="28"/>
      <c r="G451" s="28"/>
      <c r="H451" s="269">
        <f t="shared" si="93"/>
        <v>0</v>
      </c>
      <c r="I451" s="93">
        <f t="shared" si="94"/>
        <v>0</v>
      </c>
      <c r="J451" s="49">
        <f t="shared" si="95"/>
        <v>0</v>
      </c>
      <c r="K451" s="263">
        <f t="shared" si="99"/>
        <v>0</v>
      </c>
      <c r="L451" s="147">
        <f t="shared" si="96"/>
        <v>0</v>
      </c>
      <c r="M451" s="136">
        <f t="shared" si="97"/>
        <v>0</v>
      </c>
      <c r="N451" s="188">
        <f t="shared" si="102"/>
        <v>0</v>
      </c>
      <c r="O451" s="142">
        <f t="shared" si="98"/>
        <v>0</v>
      </c>
      <c r="P451" s="49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155"/>
      <c r="BS451" s="5"/>
      <c r="BT451" s="5"/>
      <c r="BU451" s="5"/>
      <c r="BV451" s="5"/>
      <c r="BW451" s="5"/>
      <c r="BX451" s="155"/>
      <c r="BY451" s="5"/>
      <c r="BZ451" s="5"/>
      <c r="CA451" s="155"/>
      <c r="CB451" s="5"/>
      <c r="CC451" s="5"/>
      <c r="CD451" s="15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155"/>
      <c r="CQ451" s="5"/>
      <c r="CR451" s="5"/>
      <c r="CS451" s="5"/>
      <c r="CT451" s="5"/>
      <c r="CU451" s="5"/>
      <c r="CV451" s="15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155"/>
      <c r="DI451" s="5"/>
      <c r="DJ451" s="5"/>
      <c r="DK451" s="155"/>
      <c r="DL451" s="5"/>
      <c r="DM451" s="5"/>
      <c r="DN451" s="15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155"/>
      <c r="DZ451" s="5"/>
      <c r="EA451" s="5"/>
      <c r="EB451" s="5"/>
      <c r="EC451" s="155"/>
      <c r="ED451" s="5"/>
      <c r="EE451" s="5"/>
      <c r="EF451" s="160"/>
      <c r="EG451" s="5"/>
      <c r="EH451" s="5"/>
      <c r="EI451" s="5"/>
      <c r="EJ451" s="5"/>
      <c r="EK451" s="5"/>
      <c r="EL451" s="150"/>
      <c r="EM451" s="5"/>
      <c r="EN451" s="5"/>
      <c r="EO451" s="5"/>
      <c r="EP451" s="5"/>
      <c r="EQ451" s="5"/>
      <c r="ER451" s="155"/>
      <c r="ES451" s="5"/>
      <c r="ET451" s="5"/>
      <c r="EU451" s="5"/>
      <c r="EV451" s="5"/>
      <c r="EW451" s="5"/>
      <c r="EX451" s="5"/>
      <c r="EY451" s="5"/>
      <c r="EZ451" s="5"/>
      <c r="FA451" s="155"/>
      <c r="FB451" s="5"/>
      <c r="FC451" s="5"/>
      <c r="FD451" s="155"/>
      <c r="FE451" s="5"/>
      <c r="FF451" s="5"/>
      <c r="FG451" s="155"/>
      <c r="FH451" s="5"/>
      <c r="FI451" s="5"/>
      <c r="FJ451" s="155"/>
      <c r="FK451" s="5"/>
      <c r="FL451" s="5"/>
      <c r="FM451" s="155"/>
      <c r="FN451" s="5"/>
      <c r="FO451" s="5"/>
      <c r="FP451" s="15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250">
        <f t="shared" si="101"/>
        <v>0</v>
      </c>
    </row>
    <row r="452" spans="1:183" ht="21" customHeight="1">
      <c r="A452" s="46">
        <v>428</v>
      </c>
      <c r="B452" s="210" t="s">
        <v>1181</v>
      </c>
      <c r="C452" s="95" t="s">
        <v>1182</v>
      </c>
      <c r="D452" s="50" t="s">
        <v>115</v>
      </c>
      <c r="E452" s="195">
        <v>0.23</v>
      </c>
      <c r="F452" s="28">
        <v>125000</v>
      </c>
      <c r="G452" s="28"/>
      <c r="H452" s="269">
        <f t="shared" si="93"/>
        <v>125000</v>
      </c>
      <c r="I452" s="93">
        <f t="shared" si="94"/>
        <v>0</v>
      </c>
      <c r="J452" s="49">
        <f t="shared" si="95"/>
        <v>100000</v>
      </c>
      <c r="K452" s="263">
        <f t="shared" si="99"/>
        <v>100000</v>
      </c>
      <c r="L452" s="147">
        <f t="shared" si="96"/>
        <v>400000</v>
      </c>
      <c r="M452" s="136">
        <f t="shared" si="97"/>
        <v>520000</v>
      </c>
      <c r="N452" s="188">
        <f t="shared" si="102"/>
        <v>175000</v>
      </c>
      <c r="O452" s="142">
        <f t="shared" si="98"/>
        <v>40250</v>
      </c>
      <c r="P452" s="49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155"/>
      <c r="BS452" s="5"/>
      <c r="BT452" s="5"/>
      <c r="BU452" s="5"/>
      <c r="BV452" s="5"/>
      <c r="BW452" s="5"/>
      <c r="BX452" s="155"/>
      <c r="BY452" s="5"/>
      <c r="BZ452" s="5"/>
      <c r="CA452" s="155"/>
      <c r="CB452" s="5"/>
      <c r="CC452" s="5"/>
      <c r="CD452" s="15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155"/>
      <c r="CQ452" s="5"/>
      <c r="CR452" s="5"/>
      <c r="CS452" s="5"/>
      <c r="CT452" s="5"/>
      <c r="CU452" s="5"/>
      <c r="CV452" s="15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155"/>
      <c r="DI452" s="5"/>
      <c r="DJ452" s="5"/>
      <c r="DK452" s="155"/>
      <c r="DL452" s="5"/>
      <c r="DM452" s="5"/>
      <c r="DN452" s="15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155"/>
      <c r="DZ452" s="5"/>
      <c r="EA452" s="5"/>
      <c r="EB452" s="5"/>
      <c r="EC452" s="155"/>
      <c r="ED452" s="5"/>
      <c r="EE452" s="5"/>
      <c r="EF452" s="160">
        <v>100000</v>
      </c>
      <c r="EG452" s="252">
        <v>400000</v>
      </c>
      <c r="EH452" s="5"/>
      <c r="EI452" s="5"/>
      <c r="EJ452" s="5"/>
      <c r="EK452" s="5"/>
      <c r="EL452" s="150"/>
      <c r="EM452" s="5"/>
      <c r="EN452" s="5"/>
      <c r="EO452" s="5"/>
      <c r="EP452" s="5"/>
      <c r="EQ452" s="5"/>
      <c r="ER452" s="155"/>
      <c r="ES452" s="5"/>
      <c r="ET452" s="5"/>
      <c r="EU452" s="5"/>
      <c r="EV452" s="5"/>
      <c r="EW452" s="5"/>
      <c r="EX452" s="5"/>
      <c r="EY452" s="5"/>
      <c r="EZ452" s="5"/>
      <c r="FA452" s="155"/>
      <c r="FB452" s="5"/>
      <c r="FC452" s="5"/>
      <c r="FD452" s="155"/>
      <c r="FE452" s="5"/>
      <c r="FF452" s="5"/>
      <c r="FG452" s="155"/>
      <c r="FH452" s="5"/>
      <c r="FI452" s="5"/>
      <c r="FJ452" s="155"/>
      <c r="FK452" s="5"/>
      <c r="FL452" s="5"/>
      <c r="FM452" s="155"/>
      <c r="FN452" s="5"/>
      <c r="FO452" s="5"/>
      <c r="FP452" s="15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250" t="s">
        <v>1911</v>
      </c>
    </row>
    <row r="453" spans="1:183" ht="21" customHeight="1">
      <c r="A453" s="46">
        <v>429</v>
      </c>
      <c r="B453" s="94" t="s">
        <v>1183</v>
      </c>
      <c r="C453" s="97" t="s">
        <v>1184</v>
      </c>
      <c r="D453" s="50" t="s">
        <v>75</v>
      </c>
      <c r="E453" s="27">
        <v>1926</v>
      </c>
      <c r="F453" s="28"/>
      <c r="G453" s="28"/>
      <c r="H453" s="269">
        <f t="shared" si="93"/>
        <v>0</v>
      </c>
      <c r="I453" s="93">
        <f t="shared" si="94"/>
        <v>0</v>
      </c>
      <c r="J453" s="49">
        <f t="shared" si="95"/>
        <v>0</v>
      </c>
      <c r="K453" s="263">
        <f t="shared" si="99"/>
        <v>0</v>
      </c>
      <c r="L453" s="147">
        <f t="shared" si="96"/>
        <v>0</v>
      </c>
      <c r="M453" s="136">
        <f t="shared" si="97"/>
        <v>0</v>
      </c>
      <c r="N453" s="188">
        <f t="shared" si="102"/>
        <v>0</v>
      </c>
      <c r="O453" s="142">
        <f t="shared" si="98"/>
        <v>0</v>
      </c>
      <c r="P453" s="49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155"/>
      <c r="BS453" s="5"/>
      <c r="BT453" s="5"/>
      <c r="BU453" s="5"/>
      <c r="BV453" s="5"/>
      <c r="BW453" s="5"/>
      <c r="BX453" s="155"/>
      <c r="BY453" s="5"/>
      <c r="BZ453" s="5"/>
      <c r="CA453" s="155"/>
      <c r="CB453" s="5"/>
      <c r="CC453" s="5"/>
      <c r="CD453" s="15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155"/>
      <c r="CQ453" s="5"/>
      <c r="CR453" s="5"/>
      <c r="CS453" s="5"/>
      <c r="CT453" s="5"/>
      <c r="CU453" s="5"/>
      <c r="CV453" s="15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155"/>
      <c r="DI453" s="5"/>
      <c r="DJ453" s="5"/>
      <c r="DK453" s="155"/>
      <c r="DL453" s="5"/>
      <c r="DM453" s="5"/>
      <c r="DN453" s="15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155"/>
      <c r="DZ453" s="5"/>
      <c r="EA453" s="5"/>
      <c r="EB453" s="5"/>
      <c r="EC453" s="155"/>
      <c r="ED453" s="5"/>
      <c r="EE453" s="5"/>
      <c r="EF453" s="160"/>
      <c r="EG453" s="5"/>
      <c r="EH453" s="5"/>
      <c r="EI453" s="5"/>
      <c r="EJ453" s="5"/>
      <c r="EK453" s="5"/>
      <c r="EL453" s="150"/>
      <c r="EM453" s="5"/>
      <c r="EN453" s="5"/>
      <c r="EO453" s="5"/>
      <c r="EP453" s="5"/>
      <c r="EQ453" s="5"/>
      <c r="ER453" s="155"/>
      <c r="ES453" s="5"/>
      <c r="ET453" s="5"/>
      <c r="EU453" s="5"/>
      <c r="EV453" s="5"/>
      <c r="EW453" s="5"/>
      <c r="EX453" s="5"/>
      <c r="EY453" s="5"/>
      <c r="EZ453" s="5"/>
      <c r="FA453" s="155"/>
      <c r="FB453" s="5"/>
      <c r="FC453" s="5"/>
      <c r="FD453" s="155"/>
      <c r="FE453" s="5"/>
      <c r="FF453" s="5"/>
      <c r="FG453" s="155"/>
      <c r="FH453" s="5"/>
      <c r="FI453" s="5"/>
      <c r="FJ453" s="155"/>
      <c r="FK453" s="5"/>
      <c r="FL453" s="5"/>
      <c r="FM453" s="155"/>
      <c r="FN453" s="5"/>
      <c r="FO453" s="5"/>
      <c r="FP453" s="15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250">
        <f t="shared" si="101"/>
        <v>0</v>
      </c>
    </row>
    <row r="454" spans="1:183" ht="21" customHeight="1">
      <c r="A454" s="46">
        <v>430</v>
      </c>
      <c r="B454" s="210" t="s">
        <v>1469</v>
      </c>
      <c r="C454" s="95" t="s">
        <v>1468</v>
      </c>
      <c r="D454" s="50" t="s">
        <v>115</v>
      </c>
      <c r="E454" s="27">
        <v>0.23</v>
      </c>
      <c r="F454" s="28">
        <v>200000</v>
      </c>
      <c r="G454" s="28"/>
      <c r="H454" s="269">
        <f t="shared" si="93"/>
        <v>200000</v>
      </c>
      <c r="I454" s="93">
        <f t="shared" si="94"/>
        <v>0</v>
      </c>
      <c r="J454" s="49">
        <f t="shared" si="95"/>
        <v>28116</v>
      </c>
      <c r="K454" s="263">
        <f t="shared" si="99"/>
        <v>28116</v>
      </c>
      <c r="L454" s="147">
        <f t="shared" si="96"/>
        <v>1100000</v>
      </c>
      <c r="M454" s="136">
        <f t="shared" si="97"/>
        <v>1430000</v>
      </c>
      <c r="N454" s="188">
        <f t="shared" si="102"/>
        <v>871884</v>
      </c>
      <c r="O454" s="142">
        <f t="shared" si="98"/>
        <v>200533.32</v>
      </c>
      <c r="P454" s="49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155"/>
      <c r="BS454" s="5"/>
      <c r="BT454" s="5"/>
      <c r="BU454" s="5"/>
      <c r="BV454" s="5"/>
      <c r="BW454" s="5"/>
      <c r="BX454" s="155"/>
      <c r="BY454" s="5"/>
      <c r="BZ454" s="5"/>
      <c r="CA454" s="155"/>
      <c r="CB454" s="5"/>
      <c r="CC454" s="5"/>
      <c r="CD454" s="155"/>
      <c r="CE454" s="5"/>
      <c r="CF454" s="5"/>
      <c r="CG454" s="5">
        <v>28116</v>
      </c>
      <c r="CH454" s="252">
        <v>1100000</v>
      </c>
      <c r="CI454" s="5"/>
      <c r="CJ454" s="5"/>
      <c r="CK454" s="5"/>
      <c r="CL454" s="5"/>
      <c r="CM454" s="5"/>
      <c r="CN454" s="5"/>
      <c r="CO454" s="5"/>
      <c r="CP454" s="155"/>
      <c r="CQ454" s="5"/>
      <c r="CR454" s="5"/>
      <c r="CS454" s="5"/>
      <c r="CT454" s="5"/>
      <c r="CU454" s="5"/>
      <c r="CV454" s="15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155"/>
      <c r="DI454" s="5"/>
      <c r="DJ454" s="5"/>
      <c r="DK454" s="155"/>
      <c r="DL454" s="5"/>
      <c r="DM454" s="5"/>
      <c r="DN454" s="15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155"/>
      <c r="DZ454" s="5"/>
      <c r="EA454" s="5"/>
      <c r="EB454" s="5"/>
      <c r="EC454" s="155"/>
      <c r="ED454" s="5"/>
      <c r="EE454" s="5"/>
      <c r="EF454" s="160"/>
      <c r="EG454" s="5"/>
      <c r="EH454" s="5"/>
      <c r="EI454" s="5"/>
      <c r="EJ454" s="5"/>
      <c r="EK454" s="5"/>
      <c r="EL454" s="150"/>
      <c r="EM454" s="5"/>
      <c r="EN454" s="5"/>
      <c r="EO454" s="5"/>
      <c r="EP454" s="5"/>
      <c r="EQ454" s="5"/>
      <c r="ER454" s="155"/>
      <c r="ES454" s="5"/>
      <c r="ET454" s="5"/>
      <c r="EU454" s="5"/>
      <c r="EV454" s="5"/>
      <c r="EW454" s="5"/>
      <c r="EX454" s="5"/>
      <c r="EY454" s="5"/>
      <c r="EZ454" s="5"/>
      <c r="FA454" s="155"/>
      <c r="FB454" s="5"/>
      <c r="FC454" s="5"/>
      <c r="FD454" s="155"/>
      <c r="FE454" s="5"/>
      <c r="FF454" s="5"/>
      <c r="FG454" s="155"/>
      <c r="FH454" s="5"/>
      <c r="FI454" s="5"/>
      <c r="FJ454" s="155"/>
      <c r="FK454" s="5"/>
      <c r="FL454" s="5"/>
      <c r="FM454" s="155"/>
      <c r="FN454" s="5"/>
      <c r="FO454" s="5"/>
      <c r="FP454" s="15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250" t="s">
        <v>1953</v>
      </c>
    </row>
    <row r="455" spans="1:183" ht="21" customHeight="1">
      <c r="A455" s="46">
        <v>431</v>
      </c>
      <c r="B455" s="210" t="s">
        <v>1185</v>
      </c>
      <c r="C455" s="95" t="s">
        <v>1186</v>
      </c>
      <c r="D455" s="50" t="s">
        <v>115</v>
      </c>
      <c r="E455" s="27">
        <v>0.22</v>
      </c>
      <c r="F455" s="28">
        <v>1260000</v>
      </c>
      <c r="G455" s="28"/>
      <c r="H455" s="269">
        <f t="shared" si="93"/>
        <v>1260000</v>
      </c>
      <c r="I455" s="93">
        <f t="shared" si="94"/>
        <v>0</v>
      </c>
      <c r="J455" s="49">
        <f t="shared" si="95"/>
        <v>20000</v>
      </c>
      <c r="K455" s="263">
        <f t="shared" si="99"/>
        <v>20000</v>
      </c>
      <c r="L455" s="147">
        <f t="shared" si="96"/>
        <v>848000</v>
      </c>
      <c r="M455" s="136">
        <f t="shared" si="97"/>
        <v>1102400</v>
      </c>
      <c r="N455" s="188"/>
      <c r="O455" s="142">
        <f t="shared" si="98"/>
        <v>0</v>
      </c>
      <c r="P455" s="49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155"/>
      <c r="BS455" s="5"/>
      <c r="BT455" s="5"/>
      <c r="BU455" s="5"/>
      <c r="BV455" s="5"/>
      <c r="BW455" s="5"/>
      <c r="BX455" s="155"/>
      <c r="BY455" s="5"/>
      <c r="BZ455" s="5"/>
      <c r="CA455" s="155"/>
      <c r="CB455" s="5"/>
      <c r="CC455" s="5"/>
      <c r="CD455" s="15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155"/>
      <c r="CQ455" s="5"/>
      <c r="CR455" s="5"/>
      <c r="CS455" s="5"/>
      <c r="CT455" s="5"/>
      <c r="CU455" s="5"/>
      <c r="CV455" s="15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155"/>
      <c r="DI455" s="5"/>
      <c r="DJ455" s="5"/>
      <c r="DK455" s="155"/>
      <c r="DL455" s="5"/>
      <c r="DM455" s="5"/>
      <c r="DN455" s="15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155"/>
      <c r="DZ455" s="5"/>
      <c r="EA455" s="39">
        <v>845000</v>
      </c>
      <c r="EB455" s="5"/>
      <c r="EC455" s="155"/>
      <c r="ED455" s="5"/>
      <c r="EE455" s="5"/>
      <c r="EF455" s="160"/>
      <c r="EG455" s="5"/>
      <c r="EH455" s="5"/>
      <c r="EI455" s="5"/>
      <c r="EJ455" s="5"/>
      <c r="EK455" s="5"/>
      <c r="EL455" s="150"/>
      <c r="EM455" s="5"/>
      <c r="EN455" s="5"/>
      <c r="EO455" s="5"/>
      <c r="EP455" s="5"/>
      <c r="EQ455" s="5"/>
      <c r="ER455" s="155"/>
      <c r="ES455" s="5"/>
      <c r="ET455" s="5"/>
      <c r="EU455" s="5"/>
      <c r="EV455" s="5"/>
      <c r="EW455" s="5"/>
      <c r="EX455" s="5"/>
      <c r="EY455" s="5"/>
      <c r="EZ455" s="5"/>
      <c r="FA455" s="155"/>
      <c r="FB455" s="5"/>
      <c r="FC455" s="5"/>
      <c r="FD455" s="155"/>
      <c r="FE455" s="5"/>
      <c r="FF455" s="5"/>
      <c r="FG455" s="155"/>
      <c r="FH455" s="5"/>
      <c r="FI455" s="5"/>
      <c r="FJ455" s="155"/>
      <c r="FK455" s="5"/>
      <c r="FL455" s="5"/>
      <c r="FM455" s="155"/>
      <c r="FN455" s="5"/>
      <c r="FO455" s="5"/>
      <c r="FP455" s="155">
        <v>20000</v>
      </c>
      <c r="FQ455" s="5">
        <v>3000</v>
      </c>
      <c r="FR455" s="5"/>
      <c r="FS455" s="5"/>
      <c r="FT455" s="5"/>
      <c r="FU455" s="5"/>
      <c r="FV455" s="5"/>
      <c r="FW455" s="5"/>
      <c r="FX455" s="5"/>
      <c r="FY455" s="5"/>
      <c r="FZ455" s="5"/>
      <c r="GA455" s="250" t="s">
        <v>2001</v>
      </c>
    </row>
    <row r="456" spans="1:183" ht="21" customHeight="1">
      <c r="A456" s="46">
        <v>432</v>
      </c>
      <c r="B456" s="94"/>
      <c r="C456" s="135" t="s">
        <v>1805</v>
      </c>
      <c r="D456" s="50"/>
      <c r="E456" s="27"/>
      <c r="F456" s="28"/>
      <c r="G456" s="28"/>
      <c r="H456" s="269">
        <f t="shared" si="93"/>
        <v>0</v>
      </c>
      <c r="I456" s="93">
        <f t="shared" si="94"/>
        <v>0</v>
      </c>
      <c r="J456" s="49">
        <f t="shared" si="95"/>
        <v>0</v>
      </c>
      <c r="K456" s="263">
        <f t="shared" si="99"/>
        <v>0</v>
      </c>
      <c r="L456" s="147">
        <f t="shared" si="96"/>
        <v>0</v>
      </c>
      <c r="M456" s="136">
        <f t="shared" si="97"/>
        <v>0</v>
      </c>
      <c r="N456" s="188">
        <f>L456-K456-H456</f>
        <v>0</v>
      </c>
      <c r="O456" s="142">
        <f t="shared" si="98"/>
        <v>0</v>
      </c>
      <c r="P456" s="49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155"/>
      <c r="BS456" s="5"/>
      <c r="BT456" s="5"/>
      <c r="BU456" s="5"/>
      <c r="BV456" s="5"/>
      <c r="BW456" s="5"/>
      <c r="BX456" s="155"/>
      <c r="BY456" s="5"/>
      <c r="BZ456" s="5"/>
      <c r="CA456" s="155"/>
      <c r="CB456" s="5"/>
      <c r="CC456" s="5"/>
      <c r="CD456" s="15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155"/>
      <c r="CQ456" s="5"/>
      <c r="CR456" s="5"/>
      <c r="CS456" s="5"/>
      <c r="CT456" s="5"/>
      <c r="CU456" s="5"/>
      <c r="CV456" s="155"/>
      <c r="CW456" s="5"/>
      <c r="CX456" s="5"/>
      <c r="CY456" s="5"/>
      <c r="CZ456" s="39"/>
      <c r="DA456" s="5"/>
      <c r="DB456" s="5"/>
      <c r="DC456" s="5"/>
      <c r="DD456" s="5"/>
      <c r="DE456" s="5"/>
      <c r="DF456" s="5"/>
      <c r="DG456" s="5"/>
      <c r="DH456" s="155"/>
      <c r="DI456" s="5"/>
      <c r="DJ456" s="5"/>
      <c r="DK456" s="155"/>
      <c r="DL456" s="5"/>
      <c r="DM456" s="5"/>
      <c r="DN456" s="15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155"/>
      <c r="DZ456" s="5"/>
      <c r="EA456" s="5"/>
      <c r="EB456" s="5"/>
      <c r="EC456" s="155"/>
      <c r="ED456" s="5"/>
      <c r="EE456" s="5"/>
      <c r="EF456" s="160"/>
      <c r="EG456" s="5"/>
      <c r="EH456" s="5"/>
      <c r="EI456" s="5"/>
      <c r="EJ456" s="5"/>
      <c r="EK456" s="5"/>
      <c r="EL456" s="150"/>
      <c r="EM456" s="5"/>
      <c r="EN456" s="5"/>
      <c r="EO456" s="5"/>
      <c r="EP456" s="5"/>
      <c r="EQ456" s="5"/>
      <c r="ER456" s="155"/>
      <c r="ES456" s="5"/>
      <c r="ET456" s="5"/>
      <c r="EU456" s="5"/>
      <c r="EV456" s="5"/>
      <c r="EW456" s="5"/>
      <c r="EX456" s="5"/>
      <c r="EY456" s="5"/>
      <c r="EZ456" s="5"/>
      <c r="FA456" s="155"/>
      <c r="FB456" s="5"/>
      <c r="FC456" s="5"/>
      <c r="FD456" s="155"/>
      <c r="FE456" s="5"/>
      <c r="FF456" s="5"/>
      <c r="FG456" s="155"/>
      <c r="FH456" s="5"/>
      <c r="FI456" s="5"/>
      <c r="FJ456" s="155"/>
      <c r="FK456" s="5"/>
      <c r="FL456" s="5"/>
      <c r="FM456" s="155"/>
      <c r="FN456" s="5"/>
      <c r="FO456" s="5"/>
      <c r="FP456" s="15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250" t="s">
        <v>1954</v>
      </c>
    </row>
    <row r="457" spans="1:183" ht="21" customHeight="1">
      <c r="A457" s="46">
        <v>433</v>
      </c>
      <c r="B457" s="210" t="s">
        <v>1187</v>
      </c>
      <c r="C457" s="95" t="s">
        <v>1188</v>
      </c>
      <c r="D457" s="50" t="s">
        <v>83</v>
      </c>
      <c r="E457" s="27">
        <v>1444.5</v>
      </c>
      <c r="F457" s="28">
        <v>0</v>
      </c>
      <c r="G457" s="28"/>
      <c r="H457" s="269">
        <f t="shared" si="93"/>
        <v>0</v>
      </c>
      <c r="I457" s="93">
        <f t="shared" si="94"/>
        <v>0</v>
      </c>
      <c r="J457" s="49">
        <f t="shared" si="95"/>
        <v>1</v>
      </c>
      <c r="K457" s="263">
        <f t="shared" si="99"/>
        <v>1</v>
      </c>
      <c r="L457" s="147">
        <f t="shared" si="96"/>
        <v>9</v>
      </c>
      <c r="M457" s="136">
        <f t="shared" si="97"/>
        <v>11.700000000000001</v>
      </c>
      <c r="N457" s="188">
        <f>L457-K457-H457</f>
        <v>8</v>
      </c>
      <c r="O457" s="142">
        <f t="shared" si="98"/>
        <v>11556</v>
      </c>
      <c r="P457" s="49"/>
      <c r="Q457" s="5">
        <v>3</v>
      </c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155"/>
      <c r="BS457" s="5"/>
      <c r="BT457" s="5"/>
      <c r="BU457" s="5"/>
      <c r="BV457" s="5"/>
      <c r="BW457" s="5"/>
      <c r="BX457" s="155"/>
      <c r="BY457" s="5"/>
      <c r="BZ457" s="5"/>
      <c r="CA457" s="155"/>
      <c r="CB457" s="5"/>
      <c r="CC457" s="5"/>
      <c r="CD457" s="15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155"/>
      <c r="CQ457" s="5">
        <v>2</v>
      </c>
      <c r="CR457" s="5"/>
      <c r="CS457" s="5"/>
      <c r="CT457" s="5"/>
      <c r="CU457" s="5"/>
      <c r="CV457" s="15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155"/>
      <c r="DI457" s="5"/>
      <c r="DJ457" s="5"/>
      <c r="DK457" s="155"/>
      <c r="DL457" s="5"/>
      <c r="DM457" s="5"/>
      <c r="DN457" s="155"/>
      <c r="DO457" s="5"/>
      <c r="DP457" s="5"/>
      <c r="DQ457" s="5"/>
      <c r="DR457" s="5"/>
      <c r="DS457" s="5"/>
      <c r="DT457" s="5">
        <v>1</v>
      </c>
      <c r="DU457" s="5">
        <v>2</v>
      </c>
      <c r="DV457" s="5"/>
      <c r="DW457" s="5"/>
      <c r="DX457" s="5"/>
      <c r="DY457" s="155"/>
      <c r="DZ457" s="5"/>
      <c r="EA457" s="5"/>
      <c r="EB457" s="5"/>
      <c r="EC457" s="155"/>
      <c r="ED457" s="5"/>
      <c r="EE457" s="5"/>
      <c r="EF457" s="160"/>
      <c r="EG457" s="5"/>
      <c r="EH457" s="5"/>
      <c r="EI457" s="5"/>
      <c r="EJ457" s="5"/>
      <c r="EK457" s="5"/>
      <c r="EL457" s="150"/>
      <c r="EM457" s="5"/>
      <c r="EN457" s="5"/>
      <c r="EO457" s="5"/>
      <c r="EP457" s="5"/>
      <c r="EQ457" s="5"/>
      <c r="ER457" s="155"/>
      <c r="ES457" s="5"/>
      <c r="ET457" s="5"/>
      <c r="EU457" s="5"/>
      <c r="EV457" s="5"/>
      <c r="EW457" s="5"/>
      <c r="EX457" s="5"/>
      <c r="EY457" s="5"/>
      <c r="EZ457" s="5"/>
      <c r="FA457" s="155"/>
      <c r="FB457" s="5"/>
      <c r="FC457" s="5"/>
      <c r="FD457" s="155"/>
      <c r="FE457" s="5"/>
      <c r="FF457" s="5"/>
      <c r="FG457" s="155"/>
      <c r="FH457" s="5"/>
      <c r="FI457" s="5"/>
      <c r="FJ457" s="155"/>
      <c r="FK457" s="5"/>
      <c r="FL457" s="5"/>
      <c r="FM457" s="155"/>
      <c r="FN457" s="5">
        <v>1</v>
      </c>
      <c r="FO457" s="5"/>
      <c r="FP457" s="155"/>
      <c r="FQ457" s="5"/>
      <c r="FR457" s="5"/>
      <c r="FS457" s="5"/>
      <c r="FT457" s="5">
        <v>1</v>
      </c>
      <c r="FU457" s="5"/>
      <c r="FV457" s="5"/>
      <c r="FW457" s="5"/>
      <c r="FX457" s="5"/>
      <c r="FY457" s="5"/>
      <c r="FZ457" s="5"/>
      <c r="GA457" s="249"/>
    </row>
    <row r="458" spans="1:183" ht="21" customHeight="1">
      <c r="A458" s="46">
        <v>434</v>
      </c>
      <c r="B458" s="210"/>
      <c r="C458" s="95" t="s">
        <v>1189</v>
      </c>
      <c r="D458" s="50" t="s">
        <v>78</v>
      </c>
      <c r="E458" s="27">
        <v>1000</v>
      </c>
      <c r="F458" s="28">
        <v>0</v>
      </c>
      <c r="G458" s="28"/>
      <c r="H458" s="269">
        <f t="shared" si="93"/>
        <v>0</v>
      </c>
      <c r="I458" s="93">
        <f t="shared" si="94"/>
        <v>0</v>
      </c>
      <c r="J458" s="49">
        <f t="shared" si="95"/>
        <v>0</v>
      </c>
      <c r="K458" s="263">
        <f t="shared" si="99"/>
        <v>0</v>
      </c>
      <c r="L458" s="147">
        <f t="shared" si="96"/>
        <v>10</v>
      </c>
      <c r="M458" s="136">
        <f t="shared" si="97"/>
        <v>13</v>
      </c>
      <c r="N458" s="188">
        <f>L458-K458-H458</f>
        <v>10</v>
      </c>
      <c r="O458" s="142">
        <f t="shared" si="98"/>
        <v>10000</v>
      </c>
      <c r="P458" s="49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155"/>
      <c r="BS458" s="5"/>
      <c r="BT458" s="5"/>
      <c r="BU458" s="5"/>
      <c r="BV458" s="5"/>
      <c r="BW458" s="5"/>
      <c r="BX458" s="155"/>
      <c r="BY458" s="5"/>
      <c r="BZ458" s="5"/>
      <c r="CA458" s="155"/>
      <c r="CB458" s="5"/>
      <c r="CC458" s="5"/>
      <c r="CD458" s="15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155"/>
      <c r="CQ458" s="5"/>
      <c r="CR458" s="5"/>
      <c r="CS458" s="5"/>
      <c r="CT458" s="5"/>
      <c r="CU458" s="5"/>
      <c r="CV458" s="15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155"/>
      <c r="DI458" s="5"/>
      <c r="DJ458" s="5"/>
      <c r="DK458" s="155"/>
      <c r="DL458" s="5"/>
      <c r="DM458" s="5"/>
      <c r="DN458" s="15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155"/>
      <c r="DZ458" s="5"/>
      <c r="EA458" s="5"/>
      <c r="EB458" s="5"/>
      <c r="EC458" s="155"/>
      <c r="ED458" s="5"/>
      <c r="EE458" s="5"/>
      <c r="EF458" s="160"/>
      <c r="EG458" s="5"/>
      <c r="EH458" s="5"/>
      <c r="EI458" s="5"/>
      <c r="EJ458" s="5"/>
      <c r="EK458" s="5"/>
      <c r="EL458" s="150"/>
      <c r="EM458" s="5"/>
      <c r="EN458" s="5"/>
      <c r="EO458" s="5"/>
      <c r="EP458" s="5"/>
      <c r="EQ458" s="5"/>
      <c r="ER458" s="155"/>
      <c r="ES458" s="5"/>
      <c r="ET458" s="5"/>
      <c r="EU458" s="5"/>
      <c r="EV458" s="5"/>
      <c r="EW458" s="5"/>
      <c r="EX458" s="5"/>
      <c r="EY458" s="5"/>
      <c r="EZ458" s="5"/>
      <c r="FA458" s="155"/>
      <c r="FB458" s="5"/>
      <c r="FC458" s="5"/>
      <c r="FD458" s="155"/>
      <c r="FE458" s="5"/>
      <c r="FF458" s="5"/>
      <c r="FG458" s="155"/>
      <c r="FH458" s="5"/>
      <c r="FI458" s="5"/>
      <c r="FJ458" s="155"/>
      <c r="FK458" s="5"/>
      <c r="FL458" s="5"/>
      <c r="FM458" s="155"/>
      <c r="FN458" s="5"/>
      <c r="FO458" s="5"/>
      <c r="FP458" s="155"/>
      <c r="FQ458" s="5"/>
      <c r="FR458" s="5"/>
      <c r="FS458" s="5"/>
      <c r="FT458" s="5">
        <v>10</v>
      </c>
      <c r="FU458" s="5"/>
      <c r="FV458" s="5"/>
      <c r="FW458" s="5"/>
      <c r="FX458" s="5"/>
      <c r="FY458" s="5"/>
      <c r="FZ458" s="5"/>
      <c r="GA458" s="249"/>
    </row>
    <row r="459" spans="1:183" ht="21" customHeight="1">
      <c r="A459" s="46">
        <v>435</v>
      </c>
      <c r="B459" s="94" t="s">
        <v>1190</v>
      </c>
      <c r="C459" s="95" t="s">
        <v>1191</v>
      </c>
      <c r="D459" s="50" t="s">
        <v>83</v>
      </c>
      <c r="E459" s="27">
        <v>789.9917</v>
      </c>
      <c r="F459" s="28">
        <v>0</v>
      </c>
      <c r="G459" s="28"/>
      <c r="H459" s="269">
        <f t="shared" si="93"/>
        <v>0</v>
      </c>
      <c r="I459" s="93">
        <f t="shared" si="94"/>
        <v>0</v>
      </c>
      <c r="J459" s="49">
        <f t="shared" si="95"/>
        <v>0</v>
      </c>
      <c r="K459" s="263">
        <f t="shared" si="99"/>
        <v>0</v>
      </c>
      <c r="L459" s="147">
        <f t="shared" si="96"/>
        <v>0</v>
      </c>
      <c r="M459" s="136">
        <f t="shared" si="97"/>
        <v>0</v>
      </c>
      <c r="N459" s="188">
        <f>L459-K459-H459</f>
        <v>0</v>
      </c>
      <c r="O459" s="142">
        <f t="shared" si="98"/>
        <v>0</v>
      </c>
      <c r="P459" s="49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155"/>
      <c r="BS459" s="5"/>
      <c r="BT459" s="5"/>
      <c r="BU459" s="5"/>
      <c r="BV459" s="5"/>
      <c r="BW459" s="5"/>
      <c r="BX459" s="155"/>
      <c r="BY459" s="5"/>
      <c r="BZ459" s="5"/>
      <c r="CA459" s="155"/>
      <c r="CB459" s="5"/>
      <c r="CC459" s="5"/>
      <c r="CD459" s="15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155"/>
      <c r="CQ459" s="5"/>
      <c r="CR459" s="5"/>
      <c r="CS459" s="5"/>
      <c r="CT459" s="5"/>
      <c r="CU459" s="5"/>
      <c r="CV459" s="15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155"/>
      <c r="DI459" s="5"/>
      <c r="DJ459" s="5"/>
      <c r="DK459" s="155"/>
      <c r="DL459" s="5"/>
      <c r="DM459" s="5"/>
      <c r="DN459" s="15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155"/>
      <c r="DZ459" s="5"/>
      <c r="EA459" s="5"/>
      <c r="EB459" s="5"/>
      <c r="EC459" s="155"/>
      <c r="ED459" s="5"/>
      <c r="EE459" s="5"/>
      <c r="EF459" s="160"/>
      <c r="EG459" s="5"/>
      <c r="EH459" s="5"/>
      <c r="EI459" s="5"/>
      <c r="EJ459" s="5"/>
      <c r="EK459" s="5"/>
      <c r="EL459" s="150"/>
      <c r="EM459" s="5"/>
      <c r="EN459" s="5"/>
      <c r="EO459" s="5"/>
      <c r="EP459" s="5"/>
      <c r="EQ459" s="5"/>
      <c r="ER459" s="155"/>
      <c r="ES459" s="5"/>
      <c r="ET459" s="5"/>
      <c r="EU459" s="5"/>
      <c r="EV459" s="5"/>
      <c r="EW459" s="5"/>
      <c r="EX459" s="5"/>
      <c r="EY459" s="5"/>
      <c r="EZ459" s="5"/>
      <c r="FA459" s="155"/>
      <c r="FB459" s="5"/>
      <c r="FC459" s="5"/>
      <c r="FD459" s="155"/>
      <c r="FE459" s="5"/>
      <c r="FF459" s="5"/>
      <c r="FG459" s="155"/>
      <c r="FH459" s="5"/>
      <c r="FI459" s="5"/>
      <c r="FJ459" s="155"/>
      <c r="FK459" s="5"/>
      <c r="FL459" s="5"/>
      <c r="FM459" s="155"/>
      <c r="FN459" s="5"/>
      <c r="FO459" s="5"/>
      <c r="FP459" s="15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249"/>
    </row>
    <row r="460" spans="1:183" ht="21" customHeight="1">
      <c r="A460" s="46">
        <v>436</v>
      </c>
      <c r="B460" s="210" t="s">
        <v>1192</v>
      </c>
      <c r="C460" s="95" t="s">
        <v>1193</v>
      </c>
      <c r="D460" s="50" t="s">
        <v>548</v>
      </c>
      <c r="E460" s="27">
        <v>2568</v>
      </c>
      <c r="F460" s="28">
        <v>25</v>
      </c>
      <c r="G460" s="28"/>
      <c r="H460" s="269">
        <f t="shared" si="93"/>
        <v>25</v>
      </c>
      <c r="I460" s="93">
        <f t="shared" si="94"/>
        <v>0</v>
      </c>
      <c r="J460" s="49">
        <f t="shared" si="95"/>
        <v>10</v>
      </c>
      <c r="K460" s="263">
        <f t="shared" si="99"/>
        <v>10</v>
      </c>
      <c r="L460" s="147">
        <f t="shared" si="96"/>
        <v>5</v>
      </c>
      <c r="M460" s="136">
        <f t="shared" si="97"/>
        <v>6.5</v>
      </c>
      <c r="N460" s="188"/>
      <c r="O460" s="142">
        <f t="shared" si="98"/>
        <v>0</v>
      </c>
      <c r="P460" s="49"/>
      <c r="Q460" s="5">
        <v>1</v>
      </c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>
        <v>10</v>
      </c>
      <c r="BP460" s="5">
        <v>3</v>
      </c>
      <c r="BQ460" s="5"/>
      <c r="BR460" s="155"/>
      <c r="BS460" s="5"/>
      <c r="BT460" s="5"/>
      <c r="BU460" s="5"/>
      <c r="BV460" s="5">
        <v>1</v>
      </c>
      <c r="BW460" s="5"/>
      <c r="BX460" s="155"/>
      <c r="BY460" s="5"/>
      <c r="BZ460" s="5"/>
      <c r="CA460" s="155"/>
      <c r="CB460" s="5"/>
      <c r="CC460" s="5"/>
      <c r="CD460" s="15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155"/>
      <c r="CQ460" s="5"/>
      <c r="CR460" s="5"/>
      <c r="CS460" s="5"/>
      <c r="CT460" s="5"/>
      <c r="CU460" s="5"/>
      <c r="CV460" s="15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155"/>
      <c r="DI460" s="5"/>
      <c r="DJ460" s="5"/>
      <c r="DK460" s="155"/>
      <c r="DL460" s="5"/>
      <c r="DM460" s="5"/>
      <c r="DN460" s="15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155"/>
      <c r="DZ460" s="5"/>
      <c r="EA460" s="5"/>
      <c r="EB460" s="5"/>
      <c r="EC460" s="155"/>
      <c r="ED460" s="5"/>
      <c r="EE460" s="5"/>
      <c r="EF460" s="160"/>
      <c r="EG460" s="5"/>
      <c r="EH460" s="5"/>
      <c r="EI460" s="5"/>
      <c r="EJ460" s="5"/>
      <c r="EK460" s="5"/>
      <c r="EL460" s="150"/>
      <c r="EM460" s="5"/>
      <c r="EN460" s="5"/>
      <c r="EO460" s="5"/>
      <c r="EP460" s="5"/>
      <c r="EQ460" s="5"/>
      <c r="ER460" s="155"/>
      <c r="ES460" s="5"/>
      <c r="ET460" s="5"/>
      <c r="EU460" s="5"/>
      <c r="EV460" s="5"/>
      <c r="EW460" s="5"/>
      <c r="EX460" s="5"/>
      <c r="EY460" s="5"/>
      <c r="EZ460" s="5"/>
      <c r="FA460" s="155"/>
      <c r="FB460" s="5"/>
      <c r="FC460" s="5"/>
      <c r="FD460" s="155"/>
      <c r="FE460" s="5"/>
      <c r="FF460" s="5"/>
      <c r="FG460" s="155"/>
      <c r="FH460" s="5"/>
      <c r="FI460" s="5"/>
      <c r="FJ460" s="155"/>
      <c r="FK460" s="5"/>
      <c r="FL460" s="5"/>
      <c r="FM460" s="155"/>
      <c r="FN460" s="5"/>
      <c r="FO460" s="5"/>
      <c r="FP460" s="15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249"/>
    </row>
    <row r="461" spans="1:183" ht="21" customHeight="1">
      <c r="A461" s="46">
        <v>437</v>
      </c>
      <c r="B461" s="241" t="s">
        <v>1194</v>
      </c>
      <c r="C461" s="114" t="s">
        <v>1195</v>
      </c>
      <c r="D461" s="50" t="s">
        <v>78</v>
      </c>
      <c r="E461" s="27">
        <v>38</v>
      </c>
      <c r="F461" s="28">
        <v>500</v>
      </c>
      <c r="G461" s="28"/>
      <c r="H461" s="269">
        <f t="shared" si="93"/>
        <v>500</v>
      </c>
      <c r="I461" s="93">
        <f t="shared" si="94"/>
        <v>0</v>
      </c>
      <c r="J461" s="49">
        <f t="shared" si="95"/>
        <v>0</v>
      </c>
      <c r="K461" s="263">
        <f t="shared" si="99"/>
        <v>0</v>
      </c>
      <c r="L461" s="147">
        <f t="shared" si="96"/>
        <v>0</v>
      </c>
      <c r="M461" s="136">
        <f t="shared" si="97"/>
        <v>0</v>
      </c>
      <c r="N461" s="188"/>
      <c r="O461" s="142">
        <f t="shared" si="98"/>
        <v>0</v>
      </c>
      <c r="P461" s="49"/>
      <c r="Q461" s="101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155"/>
      <c r="BS461" s="5"/>
      <c r="BT461" s="5"/>
      <c r="BU461" s="5"/>
      <c r="BV461" s="5"/>
      <c r="BW461" s="5"/>
      <c r="BX461" s="155"/>
      <c r="BY461" s="5"/>
      <c r="BZ461" s="5"/>
      <c r="CA461" s="155"/>
      <c r="CB461" s="5"/>
      <c r="CC461" s="5"/>
      <c r="CD461" s="15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155"/>
      <c r="CQ461" s="5"/>
      <c r="CR461" s="5"/>
      <c r="CS461" s="5"/>
      <c r="CT461" s="5"/>
      <c r="CU461" s="5"/>
      <c r="CV461" s="15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155"/>
      <c r="DI461" s="5"/>
      <c r="DJ461" s="5"/>
      <c r="DK461" s="155"/>
      <c r="DL461" s="5"/>
      <c r="DM461" s="5"/>
      <c r="DN461" s="15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155"/>
      <c r="DZ461" s="5"/>
      <c r="EA461" s="5"/>
      <c r="EB461" s="5"/>
      <c r="EC461" s="155"/>
      <c r="ED461" s="5"/>
      <c r="EE461" s="5"/>
      <c r="EF461" s="160"/>
      <c r="EG461" s="5"/>
      <c r="EH461" s="5"/>
      <c r="EI461" s="5"/>
      <c r="EJ461" s="5"/>
      <c r="EK461" s="5"/>
      <c r="EL461" s="150"/>
      <c r="EM461" s="5"/>
      <c r="EN461" s="5"/>
      <c r="EO461" s="5"/>
      <c r="EP461" s="5"/>
      <c r="EQ461" s="5"/>
      <c r="ER461" s="155"/>
      <c r="ES461" s="5"/>
      <c r="ET461" s="5"/>
      <c r="EU461" s="5"/>
      <c r="EV461" s="5"/>
      <c r="EW461" s="5"/>
      <c r="EX461" s="5"/>
      <c r="EY461" s="5"/>
      <c r="EZ461" s="5"/>
      <c r="FA461" s="155"/>
      <c r="FB461" s="5"/>
      <c r="FC461" s="5"/>
      <c r="FD461" s="155"/>
      <c r="FE461" s="5"/>
      <c r="FF461" s="5"/>
      <c r="FG461" s="155"/>
      <c r="FH461" s="5"/>
      <c r="FI461" s="5"/>
      <c r="FJ461" s="155"/>
      <c r="FK461" s="5"/>
      <c r="FL461" s="5"/>
      <c r="FM461" s="155"/>
      <c r="FN461" s="5"/>
      <c r="FO461" s="5"/>
      <c r="FP461" s="15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249"/>
    </row>
    <row r="462" spans="1:183" ht="21" customHeight="1">
      <c r="A462" s="46">
        <v>438</v>
      </c>
      <c r="B462" s="113" t="s">
        <v>1196</v>
      </c>
      <c r="C462" s="114" t="s">
        <v>1197</v>
      </c>
      <c r="D462" s="50" t="s">
        <v>78</v>
      </c>
      <c r="E462" s="27">
        <v>72</v>
      </c>
      <c r="F462" s="28">
        <v>300</v>
      </c>
      <c r="G462" s="28"/>
      <c r="H462" s="269">
        <f t="shared" si="93"/>
        <v>300</v>
      </c>
      <c r="I462" s="93">
        <f t="shared" si="94"/>
        <v>0</v>
      </c>
      <c r="J462" s="49">
        <f t="shared" si="95"/>
        <v>0</v>
      </c>
      <c r="K462" s="263">
        <f t="shared" si="99"/>
        <v>0</v>
      </c>
      <c r="L462" s="147">
        <f t="shared" si="96"/>
        <v>0</v>
      </c>
      <c r="M462" s="136">
        <f t="shared" si="97"/>
        <v>0</v>
      </c>
      <c r="N462" s="188"/>
      <c r="O462" s="142">
        <f t="shared" si="98"/>
        <v>0</v>
      </c>
      <c r="P462" s="49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155"/>
      <c r="BS462" s="5"/>
      <c r="BT462" s="5"/>
      <c r="BU462" s="5"/>
      <c r="BV462" s="5"/>
      <c r="BW462" s="5"/>
      <c r="BX462" s="155"/>
      <c r="BY462" s="5"/>
      <c r="BZ462" s="5"/>
      <c r="CA462" s="155"/>
      <c r="CB462" s="5"/>
      <c r="CC462" s="5"/>
      <c r="CD462" s="15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155"/>
      <c r="CQ462" s="5"/>
      <c r="CR462" s="5"/>
      <c r="CS462" s="5"/>
      <c r="CT462" s="5"/>
      <c r="CU462" s="5"/>
      <c r="CV462" s="15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155"/>
      <c r="DI462" s="5"/>
      <c r="DJ462" s="5"/>
      <c r="DK462" s="155"/>
      <c r="DL462" s="5"/>
      <c r="DM462" s="5"/>
      <c r="DN462" s="15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155"/>
      <c r="DZ462" s="5"/>
      <c r="EA462" s="5"/>
      <c r="EB462" s="5"/>
      <c r="EC462" s="155"/>
      <c r="ED462" s="5"/>
      <c r="EE462" s="5"/>
      <c r="EF462" s="160"/>
      <c r="EG462" s="5"/>
      <c r="EH462" s="5"/>
      <c r="EI462" s="5"/>
      <c r="EJ462" s="5"/>
      <c r="EK462" s="5"/>
      <c r="EL462" s="150"/>
      <c r="EM462" s="5"/>
      <c r="EN462" s="5"/>
      <c r="EO462" s="5"/>
      <c r="EP462" s="5"/>
      <c r="EQ462" s="5"/>
      <c r="ER462" s="155"/>
      <c r="ES462" s="5"/>
      <c r="ET462" s="5"/>
      <c r="EU462" s="5"/>
      <c r="EV462" s="5"/>
      <c r="EW462" s="5"/>
      <c r="EX462" s="5"/>
      <c r="EY462" s="5"/>
      <c r="EZ462" s="5"/>
      <c r="FA462" s="155"/>
      <c r="FB462" s="5"/>
      <c r="FC462" s="5"/>
      <c r="FD462" s="155"/>
      <c r="FE462" s="5"/>
      <c r="FF462" s="5"/>
      <c r="FG462" s="155"/>
      <c r="FH462" s="5"/>
      <c r="FI462" s="5"/>
      <c r="FJ462" s="155"/>
      <c r="FK462" s="5"/>
      <c r="FL462" s="5"/>
      <c r="FM462" s="155"/>
      <c r="FN462" s="5"/>
      <c r="FO462" s="5"/>
      <c r="FP462" s="15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249"/>
    </row>
    <row r="463" spans="1:183" ht="21" customHeight="1">
      <c r="A463" s="46">
        <v>439</v>
      </c>
      <c r="B463" s="113" t="s">
        <v>1198</v>
      </c>
      <c r="C463" s="115" t="s">
        <v>1199</v>
      </c>
      <c r="D463" s="50" t="s">
        <v>78</v>
      </c>
      <c r="E463" s="27">
        <v>50</v>
      </c>
      <c r="F463" s="28">
        <v>400</v>
      </c>
      <c r="G463" s="28"/>
      <c r="H463" s="269">
        <f t="shared" si="93"/>
        <v>400</v>
      </c>
      <c r="I463" s="93">
        <f t="shared" si="94"/>
        <v>0</v>
      </c>
      <c r="J463" s="49">
        <f t="shared" si="95"/>
        <v>0</v>
      </c>
      <c r="K463" s="263">
        <f t="shared" si="99"/>
        <v>0</v>
      </c>
      <c r="L463" s="147">
        <f t="shared" si="96"/>
        <v>0</v>
      </c>
      <c r="M463" s="136">
        <f t="shared" si="97"/>
        <v>0</v>
      </c>
      <c r="N463" s="188"/>
      <c r="O463" s="142">
        <f t="shared" si="98"/>
        <v>0</v>
      </c>
      <c r="P463" s="49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155"/>
      <c r="BS463" s="5"/>
      <c r="BT463" s="5"/>
      <c r="BU463" s="5"/>
      <c r="BV463" s="5"/>
      <c r="BW463" s="5"/>
      <c r="BX463" s="155"/>
      <c r="BY463" s="5"/>
      <c r="BZ463" s="5"/>
      <c r="CA463" s="155"/>
      <c r="CB463" s="5"/>
      <c r="CC463" s="5"/>
      <c r="CD463" s="15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155"/>
      <c r="CQ463" s="5"/>
      <c r="CR463" s="5"/>
      <c r="CS463" s="5"/>
      <c r="CT463" s="5"/>
      <c r="CU463" s="5"/>
      <c r="CV463" s="15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155"/>
      <c r="DI463" s="5"/>
      <c r="DJ463" s="5"/>
      <c r="DK463" s="155"/>
      <c r="DL463" s="5"/>
      <c r="DM463" s="5"/>
      <c r="DN463" s="15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155"/>
      <c r="DZ463" s="5"/>
      <c r="EA463" s="5"/>
      <c r="EB463" s="5"/>
      <c r="EC463" s="155"/>
      <c r="ED463" s="5"/>
      <c r="EE463" s="5"/>
      <c r="EF463" s="160"/>
      <c r="EG463" s="5"/>
      <c r="EH463" s="5"/>
      <c r="EI463" s="5"/>
      <c r="EJ463" s="5"/>
      <c r="EK463" s="5"/>
      <c r="EL463" s="150"/>
      <c r="EM463" s="5"/>
      <c r="EN463" s="5"/>
      <c r="EO463" s="5"/>
      <c r="EP463" s="5"/>
      <c r="EQ463" s="5"/>
      <c r="ER463" s="155"/>
      <c r="ES463" s="5"/>
      <c r="ET463" s="5"/>
      <c r="EU463" s="5"/>
      <c r="EV463" s="5"/>
      <c r="EW463" s="5"/>
      <c r="EX463" s="5"/>
      <c r="EY463" s="5"/>
      <c r="EZ463" s="5"/>
      <c r="FA463" s="155"/>
      <c r="FB463" s="5"/>
      <c r="FC463" s="5"/>
      <c r="FD463" s="155"/>
      <c r="FE463" s="5"/>
      <c r="FF463" s="5"/>
      <c r="FG463" s="155"/>
      <c r="FH463" s="5"/>
      <c r="FI463" s="5"/>
      <c r="FJ463" s="155"/>
      <c r="FK463" s="5"/>
      <c r="FL463" s="5"/>
      <c r="FM463" s="155"/>
      <c r="FN463" s="5"/>
      <c r="FO463" s="5"/>
      <c r="FP463" s="15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249"/>
    </row>
    <row r="464" spans="1:183" ht="21" customHeight="1">
      <c r="A464" s="46">
        <v>440</v>
      </c>
      <c r="B464" s="241" t="s">
        <v>1200</v>
      </c>
      <c r="C464" s="114" t="s">
        <v>1201</v>
      </c>
      <c r="D464" s="50" t="s">
        <v>78</v>
      </c>
      <c r="E464" s="27">
        <v>36</v>
      </c>
      <c r="F464" s="28">
        <v>3000</v>
      </c>
      <c r="G464" s="28"/>
      <c r="H464" s="269">
        <f t="shared" si="93"/>
        <v>3000</v>
      </c>
      <c r="I464" s="93">
        <f t="shared" si="94"/>
        <v>0</v>
      </c>
      <c r="J464" s="49">
        <f t="shared" si="95"/>
        <v>50</v>
      </c>
      <c r="K464" s="263">
        <f t="shared" si="99"/>
        <v>50</v>
      </c>
      <c r="L464" s="147">
        <f t="shared" si="96"/>
        <v>1100</v>
      </c>
      <c r="M464" s="136">
        <f t="shared" si="97"/>
        <v>1430</v>
      </c>
      <c r="N464" s="188"/>
      <c r="O464" s="142">
        <f t="shared" si="98"/>
        <v>0</v>
      </c>
      <c r="P464" s="49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155"/>
      <c r="BS464" s="5"/>
      <c r="BT464" s="5"/>
      <c r="BU464" s="5"/>
      <c r="BV464" s="5">
        <v>100</v>
      </c>
      <c r="BW464" s="5"/>
      <c r="BX464" s="155"/>
      <c r="BY464" s="5"/>
      <c r="BZ464" s="5"/>
      <c r="CA464" s="155"/>
      <c r="CB464" s="5"/>
      <c r="CC464" s="5"/>
      <c r="CD464" s="15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155"/>
      <c r="CQ464" s="5"/>
      <c r="CR464" s="5"/>
      <c r="CS464" s="5"/>
      <c r="CT464" s="5"/>
      <c r="CU464" s="5"/>
      <c r="CV464" s="15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155">
        <v>50</v>
      </c>
      <c r="DI464" s="5">
        <v>1000</v>
      </c>
      <c r="DJ464" s="5"/>
      <c r="DK464" s="155"/>
      <c r="DL464" s="5"/>
      <c r="DM464" s="5"/>
      <c r="DN464" s="15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155"/>
      <c r="DZ464" s="5"/>
      <c r="EA464" s="5"/>
      <c r="EB464" s="5"/>
      <c r="EC464" s="155"/>
      <c r="ED464" s="5"/>
      <c r="EE464" s="5"/>
      <c r="EF464" s="160"/>
      <c r="EG464" s="5"/>
      <c r="EH464" s="5"/>
      <c r="EI464" s="5"/>
      <c r="EJ464" s="5"/>
      <c r="EK464" s="5"/>
      <c r="EL464" s="150"/>
      <c r="EM464" s="5"/>
      <c r="EN464" s="5"/>
      <c r="EO464" s="5"/>
      <c r="EP464" s="5"/>
      <c r="EQ464" s="5"/>
      <c r="ER464" s="155"/>
      <c r="ES464" s="5"/>
      <c r="ET464" s="5"/>
      <c r="EU464" s="5"/>
      <c r="EV464" s="5"/>
      <c r="EW464" s="5"/>
      <c r="EX464" s="5"/>
      <c r="EY464" s="5"/>
      <c r="EZ464" s="5"/>
      <c r="FA464" s="155"/>
      <c r="FB464" s="5"/>
      <c r="FC464" s="5"/>
      <c r="FD464" s="155"/>
      <c r="FE464" s="5"/>
      <c r="FF464" s="5"/>
      <c r="FG464" s="155"/>
      <c r="FH464" s="5"/>
      <c r="FI464" s="5"/>
      <c r="FJ464" s="155"/>
      <c r="FK464" s="5"/>
      <c r="FL464" s="5"/>
      <c r="FM464" s="155"/>
      <c r="FN464" s="5"/>
      <c r="FO464" s="5"/>
      <c r="FP464" s="15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249"/>
    </row>
    <row r="465" spans="1:183" ht="21" customHeight="1">
      <c r="A465" s="46">
        <v>441</v>
      </c>
      <c r="B465" s="210" t="s">
        <v>1825</v>
      </c>
      <c r="C465" s="95" t="s">
        <v>1808</v>
      </c>
      <c r="D465" s="50" t="s">
        <v>85</v>
      </c>
      <c r="E465" s="27">
        <v>250</v>
      </c>
      <c r="F465" s="28">
        <v>11</v>
      </c>
      <c r="G465" s="28"/>
      <c r="H465" s="269">
        <f t="shared" si="93"/>
        <v>11</v>
      </c>
      <c r="I465" s="93">
        <f t="shared" si="94"/>
        <v>0</v>
      </c>
      <c r="J465" s="49">
        <f t="shared" si="95"/>
        <v>0</v>
      </c>
      <c r="K465" s="263">
        <f t="shared" si="99"/>
        <v>0</v>
      </c>
      <c r="L465" s="147">
        <f t="shared" si="96"/>
        <v>6</v>
      </c>
      <c r="M465" s="136">
        <f t="shared" si="97"/>
        <v>7.800000000000001</v>
      </c>
      <c r="N465" s="188"/>
      <c r="O465" s="142">
        <f t="shared" si="98"/>
        <v>0</v>
      </c>
      <c r="P465" s="49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>
        <v>1</v>
      </c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155"/>
      <c r="BS465" s="5"/>
      <c r="BT465" s="5"/>
      <c r="BU465" s="5"/>
      <c r="BV465" s="5"/>
      <c r="BW465" s="5"/>
      <c r="BX465" s="155"/>
      <c r="BY465" s="5"/>
      <c r="BZ465" s="5"/>
      <c r="CA465" s="155"/>
      <c r="CB465" s="5"/>
      <c r="CC465" s="5"/>
      <c r="CD465" s="15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155"/>
      <c r="CQ465" s="5"/>
      <c r="CR465" s="5"/>
      <c r="CS465" s="5"/>
      <c r="CT465" s="5"/>
      <c r="CU465" s="5"/>
      <c r="CV465" s="15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155"/>
      <c r="DI465" s="5"/>
      <c r="DJ465" s="5"/>
      <c r="DK465" s="155"/>
      <c r="DL465" s="5"/>
      <c r="DM465" s="5"/>
      <c r="DN465" s="15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155"/>
      <c r="DZ465" s="5"/>
      <c r="EA465" s="5"/>
      <c r="EB465" s="5"/>
      <c r="EC465" s="155"/>
      <c r="ED465" s="5"/>
      <c r="EE465" s="5"/>
      <c r="EF465" s="160"/>
      <c r="EG465" s="5">
        <v>5</v>
      </c>
      <c r="EH465" s="5"/>
      <c r="EI465" s="5"/>
      <c r="EJ465" s="5"/>
      <c r="EK465" s="5"/>
      <c r="EL465" s="150"/>
      <c r="EM465" s="5"/>
      <c r="EN465" s="5"/>
      <c r="EO465" s="5"/>
      <c r="EP465" s="5"/>
      <c r="EQ465" s="5"/>
      <c r="ER465" s="155"/>
      <c r="ES465" s="5"/>
      <c r="ET465" s="5"/>
      <c r="EU465" s="5"/>
      <c r="EV465" s="5"/>
      <c r="EW465" s="5"/>
      <c r="EX465" s="5"/>
      <c r="EY465" s="5"/>
      <c r="EZ465" s="5"/>
      <c r="FA465" s="155"/>
      <c r="FB465" s="5"/>
      <c r="FC465" s="5"/>
      <c r="FD465" s="155"/>
      <c r="FE465" s="5"/>
      <c r="FF465" s="5"/>
      <c r="FG465" s="155"/>
      <c r="FH465" s="5"/>
      <c r="FI465" s="5"/>
      <c r="FJ465" s="155"/>
      <c r="FK465" s="5"/>
      <c r="FL465" s="5"/>
      <c r="FM465" s="155"/>
      <c r="FN465" s="5"/>
      <c r="FO465" s="5"/>
      <c r="FP465" s="15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249"/>
    </row>
    <row r="466" spans="1:183" ht="21" customHeight="1">
      <c r="A466" s="46">
        <v>442</v>
      </c>
      <c r="B466" s="210" t="s">
        <v>1202</v>
      </c>
      <c r="C466" s="95" t="s">
        <v>1203</v>
      </c>
      <c r="D466" s="50" t="s">
        <v>85</v>
      </c>
      <c r="E466" s="27">
        <v>220</v>
      </c>
      <c r="F466" s="28"/>
      <c r="G466" s="28"/>
      <c r="H466" s="269">
        <f t="shared" si="93"/>
        <v>0</v>
      </c>
      <c r="I466" s="93">
        <f t="shared" si="94"/>
        <v>0</v>
      </c>
      <c r="J466" s="49">
        <f t="shared" si="95"/>
        <v>0</v>
      </c>
      <c r="K466" s="263">
        <f t="shared" si="99"/>
        <v>0</v>
      </c>
      <c r="L466" s="147">
        <f t="shared" si="96"/>
        <v>5</v>
      </c>
      <c r="M466" s="136">
        <f t="shared" si="97"/>
        <v>6.5</v>
      </c>
      <c r="N466" s="188">
        <f aca="true" t="shared" si="103" ref="N466:N472">L466-K466-H466</f>
        <v>5</v>
      </c>
      <c r="O466" s="142">
        <f t="shared" si="98"/>
        <v>1100</v>
      </c>
      <c r="P466" s="49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155"/>
      <c r="BS466" s="5"/>
      <c r="BT466" s="5"/>
      <c r="BU466" s="5"/>
      <c r="BV466" s="5"/>
      <c r="BW466" s="5"/>
      <c r="BX466" s="155"/>
      <c r="BY466" s="5"/>
      <c r="BZ466" s="5"/>
      <c r="CA466" s="155"/>
      <c r="CB466" s="5"/>
      <c r="CC466" s="5"/>
      <c r="CD466" s="155"/>
      <c r="CE466" s="5"/>
      <c r="CF466" s="5"/>
      <c r="CG466" s="5"/>
      <c r="CH466" s="5">
        <v>5</v>
      </c>
      <c r="CI466" s="5"/>
      <c r="CJ466" s="5"/>
      <c r="CK466" s="5"/>
      <c r="CL466" s="5"/>
      <c r="CM466" s="5"/>
      <c r="CN466" s="5"/>
      <c r="CO466" s="5"/>
      <c r="CP466" s="155"/>
      <c r="CQ466" s="5"/>
      <c r="CR466" s="5"/>
      <c r="CS466" s="5"/>
      <c r="CT466" s="5"/>
      <c r="CU466" s="5"/>
      <c r="CV466" s="15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155"/>
      <c r="DI466" s="5"/>
      <c r="DJ466" s="5"/>
      <c r="DK466" s="155"/>
      <c r="DL466" s="5"/>
      <c r="DM466" s="5"/>
      <c r="DN466" s="15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155"/>
      <c r="DZ466" s="5"/>
      <c r="EA466" s="5"/>
      <c r="EB466" s="5"/>
      <c r="EC466" s="155"/>
      <c r="ED466" s="5"/>
      <c r="EE466" s="5"/>
      <c r="EF466" s="160"/>
      <c r="EG466" s="5"/>
      <c r="EH466" s="5"/>
      <c r="EI466" s="5"/>
      <c r="EJ466" s="5"/>
      <c r="EK466" s="5"/>
      <c r="EL466" s="150"/>
      <c r="EM466" s="5"/>
      <c r="EN466" s="5"/>
      <c r="EO466" s="5"/>
      <c r="EP466" s="5"/>
      <c r="EQ466" s="5"/>
      <c r="ER466" s="155"/>
      <c r="ES466" s="5"/>
      <c r="ET466" s="5"/>
      <c r="EU466" s="5"/>
      <c r="EV466" s="5"/>
      <c r="EW466" s="5"/>
      <c r="EX466" s="5"/>
      <c r="EY466" s="5"/>
      <c r="EZ466" s="5"/>
      <c r="FA466" s="155"/>
      <c r="FB466" s="5"/>
      <c r="FC466" s="5"/>
      <c r="FD466" s="155"/>
      <c r="FE466" s="5"/>
      <c r="FF466" s="5"/>
      <c r="FG466" s="155"/>
      <c r="FH466" s="5"/>
      <c r="FI466" s="5"/>
      <c r="FJ466" s="155"/>
      <c r="FK466" s="5"/>
      <c r="FL466" s="5"/>
      <c r="FM466" s="155"/>
      <c r="FN466" s="5"/>
      <c r="FO466" s="5"/>
      <c r="FP466" s="15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249"/>
    </row>
    <row r="467" spans="1:183" ht="21" customHeight="1">
      <c r="A467" s="46">
        <v>443</v>
      </c>
      <c r="B467" s="210" t="s">
        <v>2063</v>
      </c>
      <c r="C467" s="100" t="s">
        <v>552</v>
      </c>
      <c r="D467" s="50" t="s">
        <v>85</v>
      </c>
      <c r="E467" s="27">
        <v>220</v>
      </c>
      <c r="F467" s="28">
        <v>2</v>
      </c>
      <c r="G467" s="28"/>
      <c r="H467" s="269">
        <f t="shared" si="93"/>
        <v>2</v>
      </c>
      <c r="I467" s="93">
        <f t="shared" si="94"/>
        <v>0</v>
      </c>
      <c r="J467" s="49">
        <f t="shared" si="95"/>
        <v>0</v>
      </c>
      <c r="K467" s="263">
        <f t="shared" si="99"/>
        <v>0</v>
      </c>
      <c r="L467" s="147">
        <f t="shared" si="96"/>
        <v>0</v>
      </c>
      <c r="M467" s="136">
        <f t="shared" si="97"/>
        <v>0</v>
      </c>
      <c r="N467" s="188"/>
      <c r="O467" s="142">
        <f t="shared" si="98"/>
        <v>0</v>
      </c>
      <c r="P467" s="49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155"/>
      <c r="BS467" s="5"/>
      <c r="BT467" s="5"/>
      <c r="BU467" s="5"/>
      <c r="BV467" s="5"/>
      <c r="BW467" s="5"/>
      <c r="BX467" s="155"/>
      <c r="BY467" s="5"/>
      <c r="BZ467" s="5"/>
      <c r="CA467" s="155"/>
      <c r="CB467" s="5"/>
      <c r="CC467" s="5"/>
      <c r="CD467" s="15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155"/>
      <c r="CQ467" s="5"/>
      <c r="CR467" s="5"/>
      <c r="CS467" s="5"/>
      <c r="CT467" s="5"/>
      <c r="CU467" s="5"/>
      <c r="CV467" s="15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155"/>
      <c r="DI467" s="5"/>
      <c r="DJ467" s="5"/>
      <c r="DK467" s="155"/>
      <c r="DL467" s="5"/>
      <c r="DM467" s="5"/>
      <c r="DN467" s="15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155"/>
      <c r="DZ467" s="5"/>
      <c r="EA467" s="5"/>
      <c r="EB467" s="5"/>
      <c r="EC467" s="155"/>
      <c r="ED467" s="5"/>
      <c r="EE467" s="5"/>
      <c r="EF467" s="160"/>
      <c r="EG467" s="5"/>
      <c r="EH467" s="5"/>
      <c r="EI467" s="5"/>
      <c r="EJ467" s="5"/>
      <c r="EK467" s="5"/>
      <c r="EL467" s="150"/>
      <c r="EM467" s="5"/>
      <c r="EN467" s="5"/>
      <c r="EO467" s="5"/>
      <c r="EP467" s="5"/>
      <c r="EQ467" s="5"/>
      <c r="ER467" s="155"/>
      <c r="ES467" s="5"/>
      <c r="ET467" s="5"/>
      <c r="EU467" s="5"/>
      <c r="EV467" s="5"/>
      <c r="EW467" s="5"/>
      <c r="EX467" s="5"/>
      <c r="EY467" s="5"/>
      <c r="EZ467" s="5"/>
      <c r="FA467" s="155"/>
      <c r="FB467" s="5"/>
      <c r="FC467" s="5"/>
      <c r="FD467" s="155"/>
      <c r="FE467" s="5"/>
      <c r="FF467" s="5"/>
      <c r="FG467" s="155"/>
      <c r="FH467" s="5"/>
      <c r="FI467" s="5"/>
      <c r="FJ467" s="155"/>
      <c r="FK467" s="5"/>
      <c r="FL467" s="5"/>
      <c r="FM467" s="155"/>
      <c r="FN467" s="5"/>
      <c r="FO467" s="5"/>
      <c r="FP467" s="15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249"/>
    </row>
    <row r="468" spans="1:183" ht="21" customHeight="1">
      <c r="A468" s="46">
        <v>444</v>
      </c>
      <c r="B468" s="94" t="s">
        <v>1462</v>
      </c>
      <c r="C468" s="100" t="s">
        <v>1463</v>
      </c>
      <c r="D468" s="50" t="s">
        <v>548</v>
      </c>
      <c r="E468" s="27"/>
      <c r="F468" s="28">
        <v>0</v>
      </c>
      <c r="G468" s="28"/>
      <c r="H468" s="269">
        <f t="shared" si="93"/>
        <v>0</v>
      </c>
      <c r="I468" s="93">
        <f t="shared" si="94"/>
        <v>0</v>
      </c>
      <c r="J468" s="49">
        <f t="shared" si="95"/>
        <v>0</v>
      </c>
      <c r="K468" s="263">
        <f t="shared" si="99"/>
        <v>0</v>
      </c>
      <c r="L468" s="147">
        <f t="shared" si="96"/>
        <v>0</v>
      </c>
      <c r="M468" s="136">
        <f t="shared" si="97"/>
        <v>0</v>
      </c>
      <c r="N468" s="188">
        <f t="shared" si="103"/>
        <v>0</v>
      </c>
      <c r="O468" s="142">
        <f t="shared" si="98"/>
        <v>0</v>
      </c>
      <c r="P468" s="49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155"/>
      <c r="BS468" s="5"/>
      <c r="BT468" s="5"/>
      <c r="BU468" s="5"/>
      <c r="BV468" s="5"/>
      <c r="BW468" s="5"/>
      <c r="BX468" s="155"/>
      <c r="BY468" s="5"/>
      <c r="BZ468" s="5"/>
      <c r="CA468" s="155"/>
      <c r="CB468" s="5"/>
      <c r="CC468" s="5"/>
      <c r="CD468" s="15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155"/>
      <c r="CQ468" s="5"/>
      <c r="CR468" s="5"/>
      <c r="CS468" s="5"/>
      <c r="CT468" s="5"/>
      <c r="CU468" s="5"/>
      <c r="CV468" s="15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155"/>
      <c r="DI468" s="5"/>
      <c r="DJ468" s="5"/>
      <c r="DK468" s="155"/>
      <c r="DL468" s="5"/>
      <c r="DM468" s="5"/>
      <c r="DN468" s="15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155"/>
      <c r="DZ468" s="5"/>
      <c r="EA468" s="5"/>
      <c r="EB468" s="5"/>
      <c r="EC468" s="155"/>
      <c r="ED468" s="5"/>
      <c r="EE468" s="5"/>
      <c r="EF468" s="160"/>
      <c r="EG468" s="5"/>
      <c r="EH468" s="5"/>
      <c r="EI468" s="5"/>
      <c r="EJ468" s="5"/>
      <c r="EK468" s="5"/>
      <c r="EL468" s="150"/>
      <c r="EM468" s="5"/>
      <c r="EN468" s="5"/>
      <c r="EO468" s="5"/>
      <c r="EP468" s="5"/>
      <c r="EQ468" s="5"/>
      <c r="ER468" s="155"/>
      <c r="ES468" s="5"/>
      <c r="ET468" s="5"/>
      <c r="EU468" s="5"/>
      <c r="EV468" s="5"/>
      <c r="EW468" s="5"/>
      <c r="EX468" s="5"/>
      <c r="EY468" s="5"/>
      <c r="EZ468" s="5"/>
      <c r="FA468" s="155"/>
      <c r="FB468" s="5"/>
      <c r="FC468" s="5"/>
      <c r="FD468" s="155"/>
      <c r="FE468" s="5"/>
      <c r="FF468" s="5"/>
      <c r="FG468" s="155"/>
      <c r="FH468" s="5"/>
      <c r="FI468" s="5"/>
      <c r="FJ468" s="155"/>
      <c r="FK468" s="5"/>
      <c r="FL468" s="5"/>
      <c r="FM468" s="155"/>
      <c r="FN468" s="5"/>
      <c r="FO468" s="5"/>
      <c r="FP468" s="15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249"/>
    </row>
    <row r="469" spans="1:183" ht="21" customHeight="1">
      <c r="A469" s="46">
        <v>445</v>
      </c>
      <c r="B469" s="210" t="s">
        <v>1204</v>
      </c>
      <c r="C469" s="51" t="s">
        <v>1205</v>
      </c>
      <c r="D469" s="50" t="s">
        <v>78</v>
      </c>
      <c r="E469" s="27">
        <v>110</v>
      </c>
      <c r="F469" s="28"/>
      <c r="G469" s="28"/>
      <c r="H469" s="269">
        <f t="shared" si="93"/>
        <v>0</v>
      </c>
      <c r="I469" s="93">
        <f t="shared" si="94"/>
        <v>0</v>
      </c>
      <c r="J469" s="49">
        <f t="shared" si="95"/>
        <v>0</v>
      </c>
      <c r="K469" s="263">
        <f t="shared" si="99"/>
        <v>0</v>
      </c>
      <c r="L469" s="147">
        <f t="shared" si="96"/>
        <v>30</v>
      </c>
      <c r="M469" s="136">
        <f t="shared" si="97"/>
        <v>39</v>
      </c>
      <c r="N469" s="188">
        <f t="shared" si="103"/>
        <v>30</v>
      </c>
      <c r="O469" s="142">
        <f t="shared" si="98"/>
        <v>3300</v>
      </c>
      <c r="P469" s="49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155"/>
      <c r="BS469" s="5"/>
      <c r="BT469" s="5"/>
      <c r="BU469" s="5"/>
      <c r="BV469" s="5"/>
      <c r="BW469" s="5"/>
      <c r="BX469" s="155"/>
      <c r="BY469" s="5"/>
      <c r="BZ469" s="5"/>
      <c r="CA469" s="155"/>
      <c r="CB469" s="5"/>
      <c r="CC469" s="5"/>
      <c r="CD469" s="15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155"/>
      <c r="CQ469" s="5"/>
      <c r="CR469" s="5"/>
      <c r="CS469" s="5"/>
      <c r="CT469" s="5"/>
      <c r="CU469" s="5"/>
      <c r="CV469" s="15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155"/>
      <c r="DI469" s="5"/>
      <c r="DJ469" s="5"/>
      <c r="DK469" s="155"/>
      <c r="DL469" s="5"/>
      <c r="DM469" s="5"/>
      <c r="DN469" s="155"/>
      <c r="DO469" s="5"/>
      <c r="DP469" s="5"/>
      <c r="DQ469" s="5"/>
      <c r="DR469" s="5"/>
      <c r="DS469" s="5"/>
      <c r="DT469" s="5"/>
      <c r="DU469" s="5">
        <v>30</v>
      </c>
      <c r="DV469" s="5"/>
      <c r="DW469" s="5"/>
      <c r="DX469" s="5"/>
      <c r="DY469" s="155"/>
      <c r="DZ469" s="5"/>
      <c r="EA469" s="5"/>
      <c r="EB469" s="5"/>
      <c r="EC469" s="155"/>
      <c r="ED469" s="5"/>
      <c r="EE469" s="5"/>
      <c r="EF469" s="160"/>
      <c r="EG469" s="5"/>
      <c r="EH469" s="5"/>
      <c r="EI469" s="5"/>
      <c r="EJ469" s="5"/>
      <c r="EK469" s="5"/>
      <c r="EL469" s="150"/>
      <c r="EM469" s="5"/>
      <c r="EN469" s="5"/>
      <c r="EO469" s="5"/>
      <c r="EP469" s="5"/>
      <c r="EQ469" s="5"/>
      <c r="ER469" s="155"/>
      <c r="ES469" s="5"/>
      <c r="ET469" s="5"/>
      <c r="EU469" s="5"/>
      <c r="EV469" s="5"/>
      <c r="EW469" s="5"/>
      <c r="EX469" s="5"/>
      <c r="EY469" s="5"/>
      <c r="EZ469" s="5"/>
      <c r="FA469" s="155"/>
      <c r="FB469" s="5"/>
      <c r="FC469" s="5"/>
      <c r="FD469" s="155"/>
      <c r="FE469" s="5"/>
      <c r="FF469" s="5"/>
      <c r="FG469" s="155"/>
      <c r="FH469" s="5"/>
      <c r="FI469" s="5"/>
      <c r="FJ469" s="155"/>
      <c r="FK469" s="5"/>
      <c r="FL469" s="5"/>
      <c r="FM469" s="155"/>
      <c r="FN469" s="5"/>
      <c r="FO469" s="5"/>
      <c r="FP469" s="15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249"/>
    </row>
    <row r="470" spans="1:183" ht="21" customHeight="1">
      <c r="A470" s="46">
        <v>446</v>
      </c>
      <c r="B470" s="94" t="s">
        <v>1206</v>
      </c>
      <c r="C470" s="95" t="s">
        <v>1207</v>
      </c>
      <c r="D470" s="50" t="s">
        <v>78</v>
      </c>
      <c r="E470" s="27">
        <v>121</v>
      </c>
      <c r="F470" s="28"/>
      <c r="G470" s="28"/>
      <c r="H470" s="269">
        <f t="shared" si="93"/>
        <v>0</v>
      </c>
      <c r="I470" s="93">
        <f t="shared" si="94"/>
        <v>0</v>
      </c>
      <c r="J470" s="49">
        <f t="shared" si="95"/>
        <v>0</v>
      </c>
      <c r="K470" s="263">
        <f t="shared" si="99"/>
        <v>0</v>
      </c>
      <c r="L470" s="147">
        <f t="shared" si="96"/>
        <v>17</v>
      </c>
      <c r="M470" s="136">
        <f t="shared" si="97"/>
        <v>22.1</v>
      </c>
      <c r="N470" s="188">
        <f t="shared" si="103"/>
        <v>17</v>
      </c>
      <c r="O470" s="142">
        <f t="shared" si="98"/>
        <v>2057</v>
      </c>
      <c r="P470" s="49"/>
      <c r="Q470" s="5">
        <v>2</v>
      </c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155"/>
      <c r="BS470" s="5"/>
      <c r="BT470" s="5"/>
      <c r="BU470" s="5"/>
      <c r="BV470" s="5"/>
      <c r="BW470" s="5"/>
      <c r="BX470" s="155"/>
      <c r="BY470" s="5"/>
      <c r="BZ470" s="5"/>
      <c r="CA470" s="155"/>
      <c r="CB470" s="5"/>
      <c r="CC470" s="5"/>
      <c r="CD470" s="15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155"/>
      <c r="CQ470" s="5"/>
      <c r="CR470" s="5"/>
      <c r="CS470" s="5"/>
      <c r="CT470" s="5"/>
      <c r="CU470" s="5"/>
      <c r="CV470" s="15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155"/>
      <c r="DI470" s="5"/>
      <c r="DJ470" s="5"/>
      <c r="DK470" s="155"/>
      <c r="DL470" s="5"/>
      <c r="DM470" s="5"/>
      <c r="DN470" s="15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155"/>
      <c r="DZ470" s="5"/>
      <c r="EA470" s="5"/>
      <c r="EB470" s="5"/>
      <c r="EC470" s="155"/>
      <c r="ED470" s="5">
        <v>3</v>
      </c>
      <c r="EE470" s="5"/>
      <c r="EF470" s="160"/>
      <c r="EG470" s="5">
        <v>10</v>
      </c>
      <c r="EH470" s="5"/>
      <c r="EI470" s="5"/>
      <c r="EJ470" s="5"/>
      <c r="EK470" s="5"/>
      <c r="EL470" s="150"/>
      <c r="EM470" s="5"/>
      <c r="EN470" s="5"/>
      <c r="EO470" s="5"/>
      <c r="EP470" s="5"/>
      <c r="EQ470" s="5"/>
      <c r="ER470" s="155"/>
      <c r="ES470" s="5"/>
      <c r="ET470" s="5"/>
      <c r="EU470" s="5"/>
      <c r="EV470" s="5"/>
      <c r="EW470" s="5"/>
      <c r="EX470" s="5"/>
      <c r="EY470" s="5"/>
      <c r="EZ470" s="5"/>
      <c r="FA470" s="155"/>
      <c r="FB470" s="5"/>
      <c r="FC470" s="5"/>
      <c r="FD470" s="155"/>
      <c r="FE470" s="5"/>
      <c r="FF470" s="5"/>
      <c r="FG470" s="155"/>
      <c r="FH470" s="5"/>
      <c r="FI470" s="5"/>
      <c r="FJ470" s="155"/>
      <c r="FK470" s="5"/>
      <c r="FL470" s="5"/>
      <c r="FM470" s="155"/>
      <c r="FN470" s="5"/>
      <c r="FO470" s="5"/>
      <c r="FP470" s="155"/>
      <c r="FQ470" s="5"/>
      <c r="FR470" s="5"/>
      <c r="FS470" s="5"/>
      <c r="FT470" s="5">
        <v>2</v>
      </c>
      <c r="FU470" s="5"/>
      <c r="FV470" s="5"/>
      <c r="FW470" s="5"/>
      <c r="FX470" s="5"/>
      <c r="FY470" s="5"/>
      <c r="FZ470" s="5"/>
      <c r="GA470" s="249"/>
    </row>
    <row r="471" spans="1:183" ht="21" customHeight="1">
      <c r="A471" s="46">
        <v>447</v>
      </c>
      <c r="B471" s="210" t="s">
        <v>1208</v>
      </c>
      <c r="C471" s="95" t="s">
        <v>1209</v>
      </c>
      <c r="D471" s="50" t="s">
        <v>78</v>
      </c>
      <c r="E471" s="27">
        <v>1.13</v>
      </c>
      <c r="F471" s="28"/>
      <c r="G471" s="28"/>
      <c r="H471" s="269">
        <f t="shared" si="93"/>
        <v>0</v>
      </c>
      <c r="I471" s="93">
        <f t="shared" si="94"/>
        <v>0</v>
      </c>
      <c r="J471" s="49">
        <f t="shared" si="95"/>
        <v>0</v>
      </c>
      <c r="K471" s="263">
        <f t="shared" si="99"/>
        <v>0</v>
      </c>
      <c r="L471" s="147">
        <f t="shared" si="96"/>
        <v>6000</v>
      </c>
      <c r="M471" s="136">
        <f t="shared" si="97"/>
        <v>7800</v>
      </c>
      <c r="N471" s="188">
        <f t="shared" si="103"/>
        <v>6000</v>
      </c>
      <c r="O471" s="142">
        <f t="shared" si="98"/>
        <v>6779.999999999999</v>
      </c>
      <c r="P471" s="49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155"/>
      <c r="BS471" s="5"/>
      <c r="BT471" s="5"/>
      <c r="BU471" s="5"/>
      <c r="BV471" s="5">
        <v>500</v>
      </c>
      <c r="BW471" s="5"/>
      <c r="BX471" s="155"/>
      <c r="BY471" s="5"/>
      <c r="BZ471" s="5"/>
      <c r="CA471" s="155"/>
      <c r="CB471" s="5"/>
      <c r="CC471" s="5"/>
      <c r="CD471" s="15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155"/>
      <c r="CQ471" s="5"/>
      <c r="CR471" s="5"/>
      <c r="CS471" s="5"/>
      <c r="CT471" s="5"/>
      <c r="CU471" s="5"/>
      <c r="CV471" s="15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155"/>
      <c r="DI471" s="5"/>
      <c r="DJ471" s="5"/>
      <c r="DK471" s="155"/>
      <c r="DL471" s="5"/>
      <c r="DM471" s="5"/>
      <c r="DN471" s="15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155"/>
      <c r="DZ471" s="5"/>
      <c r="EA471" s="5"/>
      <c r="EB471" s="5"/>
      <c r="EC471" s="155"/>
      <c r="ED471" s="5"/>
      <c r="EE471" s="5"/>
      <c r="EF471" s="160"/>
      <c r="EG471" s="5"/>
      <c r="EH471" s="5"/>
      <c r="EI471" s="5"/>
      <c r="EJ471" s="5"/>
      <c r="EK471" s="5"/>
      <c r="EL471" s="150"/>
      <c r="EM471" s="5"/>
      <c r="EN471" s="5"/>
      <c r="EO471" s="5"/>
      <c r="EP471" s="5"/>
      <c r="EQ471" s="5"/>
      <c r="ER471" s="155"/>
      <c r="ES471" s="5"/>
      <c r="ET471" s="5"/>
      <c r="EU471" s="5"/>
      <c r="EV471" s="5">
        <v>3000</v>
      </c>
      <c r="EW471" s="5"/>
      <c r="EX471" s="5"/>
      <c r="EY471" s="5"/>
      <c r="EZ471" s="5"/>
      <c r="FA471" s="155"/>
      <c r="FB471" s="5"/>
      <c r="FC471" s="5"/>
      <c r="FD471" s="155"/>
      <c r="FE471" s="5"/>
      <c r="FF471" s="5"/>
      <c r="FG471" s="155"/>
      <c r="FH471" s="5"/>
      <c r="FI471" s="5"/>
      <c r="FJ471" s="155"/>
      <c r="FK471" s="5"/>
      <c r="FL471" s="5"/>
      <c r="FM471" s="155"/>
      <c r="FN471" s="5"/>
      <c r="FO471" s="5"/>
      <c r="FP471" s="155"/>
      <c r="FQ471" s="5"/>
      <c r="FR471" s="5"/>
      <c r="FS471" s="5"/>
      <c r="FT471" s="5">
        <v>2500</v>
      </c>
      <c r="FU471" s="5"/>
      <c r="FV471" s="5"/>
      <c r="FW471" s="5"/>
      <c r="FX471" s="5"/>
      <c r="FY471" s="5"/>
      <c r="FZ471" s="5"/>
      <c r="GA471" s="249"/>
    </row>
    <row r="472" spans="1:183" ht="21" customHeight="1">
      <c r="A472" s="46">
        <v>448</v>
      </c>
      <c r="B472" s="210" t="s">
        <v>1210</v>
      </c>
      <c r="C472" s="95" t="s">
        <v>1211</v>
      </c>
      <c r="D472" s="33" t="s">
        <v>110</v>
      </c>
      <c r="E472" s="27">
        <v>7500</v>
      </c>
      <c r="F472" s="28"/>
      <c r="G472" s="28"/>
      <c r="H472" s="269">
        <f t="shared" si="93"/>
        <v>0</v>
      </c>
      <c r="I472" s="93">
        <f t="shared" si="94"/>
        <v>0</v>
      </c>
      <c r="J472" s="49">
        <f t="shared" si="95"/>
        <v>0</v>
      </c>
      <c r="K472" s="263">
        <f t="shared" si="99"/>
        <v>0</v>
      </c>
      <c r="L472" s="147">
        <f t="shared" si="96"/>
        <v>0</v>
      </c>
      <c r="M472" s="136">
        <f t="shared" si="97"/>
        <v>0</v>
      </c>
      <c r="N472" s="188">
        <f t="shared" si="103"/>
        <v>0</v>
      </c>
      <c r="O472" s="142">
        <f t="shared" si="98"/>
        <v>0</v>
      </c>
      <c r="P472" s="49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155"/>
      <c r="BS472" s="5"/>
      <c r="BT472" s="5"/>
      <c r="BU472" s="5"/>
      <c r="BV472" s="5"/>
      <c r="BW472" s="5"/>
      <c r="BX472" s="155"/>
      <c r="BY472" s="5"/>
      <c r="BZ472" s="5"/>
      <c r="CA472" s="155"/>
      <c r="CB472" s="5"/>
      <c r="CC472" s="5"/>
      <c r="CD472" s="15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155"/>
      <c r="CQ472" s="5"/>
      <c r="CR472" s="5"/>
      <c r="CS472" s="5"/>
      <c r="CT472" s="5"/>
      <c r="CU472" s="5"/>
      <c r="CV472" s="15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155"/>
      <c r="DI472" s="5"/>
      <c r="DJ472" s="5"/>
      <c r="DK472" s="155"/>
      <c r="DL472" s="5"/>
      <c r="DM472" s="5"/>
      <c r="DN472" s="15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155"/>
      <c r="DZ472" s="5"/>
      <c r="EA472" s="5"/>
      <c r="EB472" s="5"/>
      <c r="EC472" s="155"/>
      <c r="ED472" s="5"/>
      <c r="EE472" s="5"/>
      <c r="EF472" s="160"/>
      <c r="EG472" s="5"/>
      <c r="EH472" s="5"/>
      <c r="EI472" s="5"/>
      <c r="EJ472" s="5"/>
      <c r="EK472" s="5"/>
      <c r="EL472" s="150"/>
      <c r="EM472" s="5"/>
      <c r="EN472" s="5"/>
      <c r="EO472" s="5"/>
      <c r="EP472" s="5"/>
      <c r="EQ472" s="5"/>
      <c r="ER472" s="155"/>
      <c r="ES472" s="5"/>
      <c r="ET472" s="5"/>
      <c r="EU472" s="5"/>
      <c r="EV472" s="5"/>
      <c r="EW472" s="5"/>
      <c r="EX472" s="5"/>
      <c r="EY472" s="5"/>
      <c r="EZ472" s="5"/>
      <c r="FA472" s="155"/>
      <c r="FB472" s="5"/>
      <c r="FC472" s="5"/>
      <c r="FD472" s="155"/>
      <c r="FE472" s="5"/>
      <c r="FF472" s="5"/>
      <c r="FG472" s="155"/>
      <c r="FH472" s="5"/>
      <c r="FI472" s="5"/>
      <c r="FJ472" s="155"/>
      <c r="FK472" s="5"/>
      <c r="FL472" s="5"/>
      <c r="FM472" s="155"/>
      <c r="FN472" s="5"/>
      <c r="FO472" s="5"/>
      <c r="FP472" s="15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249"/>
    </row>
    <row r="473" spans="1:183" ht="21" customHeight="1">
      <c r="A473" s="46">
        <v>449</v>
      </c>
      <c r="B473" s="210" t="s">
        <v>1212</v>
      </c>
      <c r="C473" s="95" t="s">
        <v>1213</v>
      </c>
      <c r="D473" s="33" t="s">
        <v>64</v>
      </c>
      <c r="E473" s="27">
        <v>2428.9</v>
      </c>
      <c r="F473" s="28">
        <v>11</v>
      </c>
      <c r="G473" s="28"/>
      <c r="H473" s="269">
        <f t="shared" si="93"/>
        <v>11</v>
      </c>
      <c r="I473" s="93">
        <f t="shared" si="94"/>
        <v>0</v>
      </c>
      <c r="J473" s="49">
        <f t="shared" si="95"/>
        <v>0</v>
      </c>
      <c r="K473" s="263">
        <f t="shared" si="99"/>
        <v>0</v>
      </c>
      <c r="L473" s="147">
        <f t="shared" si="96"/>
        <v>9</v>
      </c>
      <c r="M473" s="136">
        <f t="shared" si="97"/>
        <v>11.700000000000001</v>
      </c>
      <c r="N473" s="188"/>
      <c r="O473" s="142">
        <f t="shared" si="98"/>
        <v>0</v>
      </c>
      <c r="P473" s="49"/>
      <c r="Q473" s="5">
        <v>3</v>
      </c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155"/>
      <c r="BS473" s="5"/>
      <c r="BT473" s="5"/>
      <c r="BU473" s="5"/>
      <c r="BV473" s="5">
        <v>2</v>
      </c>
      <c r="BW473" s="5"/>
      <c r="BX473" s="155"/>
      <c r="BY473" s="5">
        <v>2</v>
      </c>
      <c r="BZ473" s="5"/>
      <c r="CA473" s="155"/>
      <c r="CB473" s="5"/>
      <c r="CC473" s="5"/>
      <c r="CD473" s="15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155"/>
      <c r="CQ473" s="5"/>
      <c r="CR473" s="5"/>
      <c r="CS473" s="5"/>
      <c r="CT473" s="5"/>
      <c r="CU473" s="5"/>
      <c r="CV473" s="15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155"/>
      <c r="DI473" s="5">
        <v>2</v>
      </c>
      <c r="DJ473" s="5"/>
      <c r="DK473" s="155"/>
      <c r="DL473" s="5"/>
      <c r="DM473" s="5"/>
      <c r="DN473" s="15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155"/>
      <c r="DZ473" s="5"/>
      <c r="EA473" s="5"/>
      <c r="EB473" s="5"/>
      <c r="EC473" s="155"/>
      <c r="ED473" s="5"/>
      <c r="EE473" s="5"/>
      <c r="EF473" s="160"/>
      <c r="EG473" s="5"/>
      <c r="EH473" s="5"/>
      <c r="EI473" s="5"/>
      <c r="EJ473" s="5"/>
      <c r="EK473" s="5"/>
      <c r="EL473" s="150"/>
      <c r="EM473" s="5"/>
      <c r="EN473" s="5"/>
      <c r="EO473" s="5"/>
      <c r="EP473" s="5"/>
      <c r="EQ473" s="5"/>
      <c r="ER473" s="155"/>
      <c r="ES473" s="5"/>
      <c r="ET473" s="5"/>
      <c r="EU473" s="5"/>
      <c r="EV473" s="5"/>
      <c r="EW473" s="5"/>
      <c r="EX473" s="5"/>
      <c r="EY473" s="5"/>
      <c r="EZ473" s="5"/>
      <c r="FA473" s="155"/>
      <c r="FB473" s="5"/>
      <c r="FC473" s="5"/>
      <c r="FD473" s="155"/>
      <c r="FE473" s="5"/>
      <c r="FF473" s="5"/>
      <c r="FG473" s="155"/>
      <c r="FH473" s="5"/>
      <c r="FI473" s="5"/>
      <c r="FJ473" s="155"/>
      <c r="FK473" s="5"/>
      <c r="FL473" s="5"/>
      <c r="FM473" s="155"/>
      <c r="FN473" s="5"/>
      <c r="FO473" s="5"/>
      <c r="FP473" s="15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249"/>
    </row>
    <row r="474" spans="1:183" ht="21" customHeight="1">
      <c r="A474" s="46">
        <v>450</v>
      </c>
      <c r="B474" s="94" t="s">
        <v>1214</v>
      </c>
      <c r="C474" s="95" t="s">
        <v>1215</v>
      </c>
      <c r="D474" s="50" t="s">
        <v>547</v>
      </c>
      <c r="E474" s="27">
        <v>5350</v>
      </c>
      <c r="F474" s="28"/>
      <c r="G474" s="28"/>
      <c r="H474" s="269">
        <f t="shared" si="93"/>
        <v>0</v>
      </c>
      <c r="I474" s="93">
        <f t="shared" si="94"/>
        <v>0</v>
      </c>
      <c r="J474" s="49">
        <f t="shared" si="95"/>
        <v>0</v>
      </c>
      <c r="K474" s="263">
        <f t="shared" si="99"/>
        <v>0</v>
      </c>
      <c r="L474" s="147">
        <f t="shared" si="96"/>
        <v>0</v>
      </c>
      <c r="M474" s="136">
        <f t="shared" si="97"/>
        <v>0</v>
      </c>
      <c r="N474" s="188">
        <f>L474-K474-H474</f>
        <v>0</v>
      </c>
      <c r="O474" s="142">
        <f t="shared" si="98"/>
        <v>0</v>
      </c>
      <c r="P474" s="49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155"/>
      <c r="BS474" s="5"/>
      <c r="BT474" s="5"/>
      <c r="BU474" s="5"/>
      <c r="BV474" s="5"/>
      <c r="BW474" s="5"/>
      <c r="BX474" s="155"/>
      <c r="BY474" s="5"/>
      <c r="BZ474" s="5"/>
      <c r="CA474" s="155"/>
      <c r="CB474" s="5"/>
      <c r="CC474" s="5"/>
      <c r="CD474" s="15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155"/>
      <c r="CQ474" s="5"/>
      <c r="CR474" s="5"/>
      <c r="CS474" s="5"/>
      <c r="CT474" s="5"/>
      <c r="CU474" s="5"/>
      <c r="CV474" s="15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155"/>
      <c r="DI474" s="5"/>
      <c r="DJ474" s="5"/>
      <c r="DK474" s="155"/>
      <c r="DL474" s="5"/>
      <c r="DM474" s="5"/>
      <c r="DN474" s="15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155"/>
      <c r="DZ474" s="5"/>
      <c r="EA474" s="5"/>
      <c r="EB474" s="5"/>
      <c r="EC474" s="155"/>
      <c r="ED474" s="5"/>
      <c r="EE474" s="5"/>
      <c r="EF474" s="160"/>
      <c r="EG474" s="5"/>
      <c r="EH474" s="5"/>
      <c r="EI474" s="5"/>
      <c r="EJ474" s="5"/>
      <c r="EK474" s="5"/>
      <c r="EL474" s="150"/>
      <c r="EM474" s="5"/>
      <c r="EN474" s="5"/>
      <c r="EO474" s="5"/>
      <c r="EP474" s="5"/>
      <c r="EQ474" s="5"/>
      <c r="ER474" s="155"/>
      <c r="ES474" s="5"/>
      <c r="ET474" s="5"/>
      <c r="EU474" s="5"/>
      <c r="EV474" s="5"/>
      <c r="EW474" s="5"/>
      <c r="EX474" s="5"/>
      <c r="EY474" s="5"/>
      <c r="EZ474" s="5"/>
      <c r="FA474" s="155"/>
      <c r="FB474" s="5"/>
      <c r="FC474" s="5"/>
      <c r="FD474" s="155"/>
      <c r="FE474" s="5"/>
      <c r="FF474" s="5"/>
      <c r="FG474" s="155"/>
      <c r="FH474" s="5"/>
      <c r="FI474" s="5"/>
      <c r="FJ474" s="155"/>
      <c r="FK474" s="5"/>
      <c r="FL474" s="5"/>
      <c r="FM474" s="155"/>
      <c r="FN474" s="5"/>
      <c r="FO474" s="5"/>
      <c r="FP474" s="15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249"/>
    </row>
    <row r="475" spans="1:183" ht="21" customHeight="1">
      <c r="A475" s="46">
        <v>451</v>
      </c>
      <c r="B475" s="243" t="s">
        <v>1216</v>
      </c>
      <c r="C475" s="102" t="s">
        <v>1217</v>
      </c>
      <c r="D475" s="50" t="s">
        <v>81</v>
      </c>
      <c r="E475" s="27">
        <v>2308.739</v>
      </c>
      <c r="F475" s="28">
        <v>60</v>
      </c>
      <c r="G475" s="28"/>
      <c r="H475" s="269">
        <f t="shared" si="93"/>
        <v>60</v>
      </c>
      <c r="I475" s="93">
        <f t="shared" si="94"/>
        <v>0</v>
      </c>
      <c r="J475" s="49">
        <f t="shared" si="95"/>
        <v>0</v>
      </c>
      <c r="K475" s="263">
        <f t="shared" si="99"/>
        <v>0</v>
      </c>
      <c r="L475" s="147">
        <f t="shared" si="96"/>
        <v>280</v>
      </c>
      <c r="M475" s="136">
        <f t="shared" si="97"/>
        <v>364</v>
      </c>
      <c r="N475" s="188">
        <f>L475-K475-H475</f>
        <v>220</v>
      </c>
      <c r="O475" s="142">
        <f t="shared" si="98"/>
        <v>507922.58</v>
      </c>
      <c r="P475" s="49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155"/>
      <c r="BS475" s="5"/>
      <c r="BT475" s="5"/>
      <c r="BU475" s="5"/>
      <c r="BV475" s="5"/>
      <c r="BW475" s="5"/>
      <c r="BX475" s="155"/>
      <c r="BY475" s="5">
        <v>150</v>
      </c>
      <c r="BZ475" s="5"/>
      <c r="CA475" s="155"/>
      <c r="CB475" s="5"/>
      <c r="CC475" s="5"/>
      <c r="CD475" s="15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155"/>
      <c r="CQ475" s="5"/>
      <c r="CR475" s="5"/>
      <c r="CS475" s="5"/>
      <c r="CT475" s="5">
        <v>30</v>
      </c>
      <c r="CU475" s="5"/>
      <c r="CV475" s="15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155"/>
      <c r="DI475" s="5"/>
      <c r="DJ475" s="5"/>
      <c r="DK475" s="155"/>
      <c r="DL475" s="5"/>
      <c r="DM475" s="5"/>
      <c r="DN475" s="15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155"/>
      <c r="DZ475" s="5"/>
      <c r="EA475" s="5">
        <v>50</v>
      </c>
      <c r="EB475" s="5"/>
      <c r="EC475" s="155"/>
      <c r="ED475" s="5"/>
      <c r="EE475" s="5"/>
      <c r="EF475" s="160"/>
      <c r="EG475" s="5">
        <v>50</v>
      </c>
      <c r="EH475" s="5"/>
      <c r="EI475" s="5"/>
      <c r="EJ475" s="5"/>
      <c r="EK475" s="5"/>
      <c r="EL475" s="150"/>
      <c r="EM475" s="5"/>
      <c r="EN475" s="5"/>
      <c r="EO475" s="5"/>
      <c r="EP475" s="5"/>
      <c r="EQ475" s="5"/>
      <c r="ER475" s="155"/>
      <c r="ES475" s="5"/>
      <c r="ET475" s="5"/>
      <c r="EU475" s="5"/>
      <c r="EV475" s="5"/>
      <c r="EW475" s="5"/>
      <c r="EX475" s="5"/>
      <c r="EY475" s="5"/>
      <c r="EZ475" s="5"/>
      <c r="FA475" s="155"/>
      <c r="FB475" s="5"/>
      <c r="FC475" s="5"/>
      <c r="FD475" s="155"/>
      <c r="FE475" s="5"/>
      <c r="FF475" s="5"/>
      <c r="FG475" s="155"/>
      <c r="FH475" s="5"/>
      <c r="FI475" s="5"/>
      <c r="FJ475" s="155"/>
      <c r="FK475" s="5"/>
      <c r="FL475" s="5"/>
      <c r="FM475" s="155"/>
      <c r="FN475" s="5"/>
      <c r="FO475" s="5"/>
      <c r="FP475" s="15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249"/>
    </row>
    <row r="476" spans="1:183" ht="21" customHeight="1">
      <c r="A476" s="46">
        <v>452</v>
      </c>
      <c r="B476" s="94" t="s">
        <v>1777</v>
      </c>
      <c r="C476" s="102" t="s">
        <v>1561</v>
      </c>
      <c r="D476" s="50" t="s">
        <v>81</v>
      </c>
      <c r="E476" s="27">
        <v>980</v>
      </c>
      <c r="F476" s="28">
        <v>0</v>
      </c>
      <c r="G476" s="28"/>
      <c r="H476" s="269">
        <f t="shared" si="93"/>
        <v>0</v>
      </c>
      <c r="I476" s="93">
        <f t="shared" si="94"/>
        <v>0</v>
      </c>
      <c r="J476" s="49">
        <f t="shared" si="95"/>
        <v>0</v>
      </c>
      <c r="K476" s="263">
        <f t="shared" si="99"/>
        <v>0</v>
      </c>
      <c r="L476" s="147">
        <f t="shared" si="96"/>
        <v>110</v>
      </c>
      <c r="M476" s="136">
        <f t="shared" si="97"/>
        <v>143</v>
      </c>
      <c r="N476" s="188">
        <f>L476-K476-H476</f>
        <v>110</v>
      </c>
      <c r="O476" s="142">
        <f t="shared" si="98"/>
        <v>107800</v>
      </c>
      <c r="P476" s="49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155"/>
      <c r="BS476" s="5"/>
      <c r="BT476" s="5"/>
      <c r="BU476" s="5"/>
      <c r="BV476" s="5"/>
      <c r="BW476" s="5"/>
      <c r="BX476" s="155"/>
      <c r="BY476" s="5">
        <v>50</v>
      </c>
      <c r="BZ476" s="5"/>
      <c r="CA476" s="155"/>
      <c r="CB476" s="5">
        <v>60</v>
      </c>
      <c r="CC476" s="5"/>
      <c r="CD476" s="15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155"/>
      <c r="CQ476" s="5"/>
      <c r="CR476" s="5"/>
      <c r="CS476" s="5"/>
      <c r="CT476" s="5"/>
      <c r="CU476" s="5"/>
      <c r="CV476" s="15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155"/>
      <c r="DI476" s="5"/>
      <c r="DJ476" s="5"/>
      <c r="DK476" s="155"/>
      <c r="DL476" s="5"/>
      <c r="DM476" s="5"/>
      <c r="DN476" s="15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155"/>
      <c r="DZ476" s="5"/>
      <c r="EA476" s="5"/>
      <c r="EB476" s="5"/>
      <c r="EC476" s="155"/>
      <c r="ED476" s="5"/>
      <c r="EE476" s="5"/>
      <c r="EF476" s="160"/>
      <c r="EG476" s="5"/>
      <c r="EH476" s="5"/>
      <c r="EI476" s="5"/>
      <c r="EJ476" s="5"/>
      <c r="EK476" s="5"/>
      <c r="EL476" s="150"/>
      <c r="EM476" s="5"/>
      <c r="EN476" s="5"/>
      <c r="EO476" s="5"/>
      <c r="EP476" s="5"/>
      <c r="EQ476" s="5"/>
      <c r="ER476" s="155"/>
      <c r="ES476" s="5"/>
      <c r="ET476" s="5"/>
      <c r="EU476" s="5"/>
      <c r="EV476" s="5"/>
      <c r="EW476" s="5"/>
      <c r="EX476" s="5"/>
      <c r="EY476" s="5"/>
      <c r="EZ476" s="5"/>
      <c r="FA476" s="155"/>
      <c r="FB476" s="5"/>
      <c r="FC476" s="5"/>
      <c r="FD476" s="155"/>
      <c r="FE476" s="5"/>
      <c r="FF476" s="5"/>
      <c r="FG476" s="155"/>
      <c r="FH476" s="5"/>
      <c r="FI476" s="5"/>
      <c r="FJ476" s="155"/>
      <c r="FK476" s="5"/>
      <c r="FL476" s="5"/>
      <c r="FM476" s="155"/>
      <c r="FN476" s="5"/>
      <c r="FO476" s="5"/>
      <c r="FP476" s="15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249"/>
    </row>
    <row r="477" spans="1:183" ht="21" customHeight="1">
      <c r="A477" s="46">
        <v>453</v>
      </c>
      <c r="B477" s="210" t="s">
        <v>1827</v>
      </c>
      <c r="C477" s="95" t="s">
        <v>1218</v>
      </c>
      <c r="D477" s="50" t="s">
        <v>81</v>
      </c>
      <c r="E477" s="27">
        <v>1200</v>
      </c>
      <c r="F477" s="28">
        <v>100</v>
      </c>
      <c r="G477" s="28"/>
      <c r="H477" s="269">
        <f t="shared" si="93"/>
        <v>100</v>
      </c>
      <c r="I477" s="93">
        <f t="shared" si="94"/>
        <v>0</v>
      </c>
      <c r="J477" s="49">
        <f t="shared" si="95"/>
        <v>0</v>
      </c>
      <c r="K477" s="263">
        <f t="shared" si="99"/>
        <v>0</v>
      </c>
      <c r="L477" s="147">
        <f t="shared" si="96"/>
        <v>0</v>
      </c>
      <c r="M477" s="136">
        <f t="shared" si="97"/>
        <v>0</v>
      </c>
      <c r="N477" s="188"/>
      <c r="O477" s="142">
        <f t="shared" si="98"/>
        <v>0</v>
      </c>
      <c r="P477" s="49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155"/>
      <c r="BS477" s="5"/>
      <c r="BT477" s="5"/>
      <c r="BU477" s="5"/>
      <c r="BV477" s="5"/>
      <c r="BW477" s="5"/>
      <c r="BX477" s="155"/>
      <c r="BY477" s="5"/>
      <c r="BZ477" s="5"/>
      <c r="CA477" s="155"/>
      <c r="CB477" s="5"/>
      <c r="CC477" s="5"/>
      <c r="CD477" s="15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155"/>
      <c r="CQ477" s="5"/>
      <c r="CR477" s="5"/>
      <c r="CS477" s="5"/>
      <c r="CT477" s="5"/>
      <c r="CU477" s="5"/>
      <c r="CV477" s="15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155"/>
      <c r="DI477" s="5"/>
      <c r="DJ477" s="5"/>
      <c r="DK477" s="155"/>
      <c r="DL477" s="5"/>
      <c r="DM477" s="5"/>
      <c r="DN477" s="15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155"/>
      <c r="DZ477" s="5"/>
      <c r="EA477" s="5"/>
      <c r="EB477" s="5"/>
      <c r="EC477" s="155"/>
      <c r="ED477" s="5"/>
      <c r="EE477" s="5"/>
      <c r="EF477" s="160"/>
      <c r="EG477" s="5"/>
      <c r="EH477" s="5"/>
      <c r="EI477" s="5"/>
      <c r="EJ477" s="5"/>
      <c r="EK477" s="5"/>
      <c r="EL477" s="150"/>
      <c r="EM477" s="5"/>
      <c r="EN477" s="5"/>
      <c r="EO477" s="5"/>
      <c r="EP477" s="5"/>
      <c r="EQ477" s="5"/>
      <c r="ER477" s="155"/>
      <c r="ES477" s="5"/>
      <c r="ET477" s="5"/>
      <c r="EU477" s="5"/>
      <c r="EV477" s="5"/>
      <c r="EW477" s="5"/>
      <c r="EX477" s="5"/>
      <c r="EY477" s="5"/>
      <c r="EZ477" s="5"/>
      <c r="FA477" s="155"/>
      <c r="FB477" s="5"/>
      <c r="FC477" s="5"/>
      <c r="FD477" s="155"/>
      <c r="FE477" s="5"/>
      <c r="FF477" s="5"/>
      <c r="FG477" s="155"/>
      <c r="FH477" s="5"/>
      <c r="FI477" s="5"/>
      <c r="FJ477" s="155"/>
      <c r="FK477" s="5"/>
      <c r="FL477" s="5"/>
      <c r="FM477" s="155"/>
      <c r="FN477" s="5"/>
      <c r="FO477" s="5"/>
      <c r="FP477" s="15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249"/>
    </row>
    <row r="478" spans="1:183" ht="21" customHeight="1">
      <c r="A478" s="46">
        <v>454</v>
      </c>
      <c r="B478" s="210" t="s">
        <v>2064</v>
      </c>
      <c r="C478" s="95" t="s">
        <v>1219</v>
      </c>
      <c r="D478" s="50" t="s">
        <v>81</v>
      </c>
      <c r="E478" s="27">
        <v>1300</v>
      </c>
      <c r="F478" s="28">
        <v>25</v>
      </c>
      <c r="G478" s="28"/>
      <c r="H478" s="269">
        <f t="shared" si="93"/>
        <v>25</v>
      </c>
      <c r="I478" s="93">
        <f t="shared" si="94"/>
        <v>0</v>
      </c>
      <c r="J478" s="49">
        <f t="shared" si="95"/>
        <v>0</v>
      </c>
      <c r="K478" s="263">
        <f t="shared" si="99"/>
        <v>0</v>
      </c>
      <c r="L478" s="147">
        <f t="shared" si="96"/>
        <v>0</v>
      </c>
      <c r="M478" s="136">
        <f t="shared" si="97"/>
        <v>0</v>
      </c>
      <c r="N478" s="188"/>
      <c r="O478" s="142">
        <f t="shared" si="98"/>
        <v>0</v>
      </c>
      <c r="P478" s="49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155"/>
      <c r="BS478" s="5"/>
      <c r="BT478" s="5"/>
      <c r="BU478" s="5"/>
      <c r="BV478" s="5"/>
      <c r="BW478" s="5"/>
      <c r="BX478" s="155"/>
      <c r="BY478" s="5"/>
      <c r="BZ478" s="5"/>
      <c r="CA478" s="155"/>
      <c r="CB478" s="5"/>
      <c r="CC478" s="5"/>
      <c r="CD478" s="15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155"/>
      <c r="CQ478" s="5"/>
      <c r="CR478" s="5"/>
      <c r="CS478" s="5"/>
      <c r="CT478" s="5"/>
      <c r="CU478" s="5"/>
      <c r="CV478" s="15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155"/>
      <c r="DI478" s="5"/>
      <c r="DJ478" s="5"/>
      <c r="DK478" s="155"/>
      <c r="DL478" s="5"/>
      <c r="DM478" s="5"/>
      <c r="DN478" s="15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155"/>
      <c r="DZ478" s="5"/>
      <c r="EA478" s="5"/>
      <c r="EB478" s="5"/>
      <c r="EC478" s="155"/>
      <c r="ED478" s="5"/>
      <c r="EE478" s="5"/>
      <c r="EF478" s="160"/>
      <c r="EG478" s="5"/>
      <c r="EH478" s="5"/>
      <c r="EI478" s="5"/>
      <c r="EJ478" s="5"/>
      <c r="EK478" s="5"/>
      <c r="EL478" s="150"/>
      <c r="EM478" s="5"/>
      <c r="EN478" s="5"/>
      <c r="EO478" s="5"/>
      <c r="EP478" s="5"/>
      <c r="EQ478" s="5"/>
      <c r="ER478" s="155"/>
      <c r="ES478" s="5"/>
      <c r="ET478" s="5"/>
      <c r="EU478" s="5"/>
      <c r="EV478" s="5"/>
      <c r="EW478" s="5"/>
      <c r="EX478" s="5"/>
      <c r="EY478" s="5"/>
      <c r="EZ478" s="5"/>
      <c r="FA478" s="155"/>
      <c r="FB478" s="5"/>
      <c r="FC478" s="5"/>
      <c r="FD478" s="155"/>
      <c r="FE478" s="5"/>
      <c r="FF478" s="5"/>
      <c r="FG478" s="155"/>
      <c r="FH478" s="5"/>
      <c r="FI478" s="5"/>
      <c r="FJ478" s="155"/>
      <c r="FK478" s="5"/>
      <c r="FL478" s="5"/>
      <c r="FM478" s="155"/>
      <c r="FN478" s="5"/>
      <c r="FO478" s="5"/>
      <c r="FP478" s="15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249"/>
    </row>
    <row r="479" spans="1:183" ht="21" customHeight="1">
      <c r="A479" s="46">
        <v>455</v>
      </c>
      <c r="B479" s="210" t="s">
        <v>1220</v>
      </c>
      <c r="C479" s="95" t="s">
        <v>1221</v>
      </c>
      <c r="D479" s="50" t="s">
        <v>81</v>
      </c>
      <c r="E479" s="27">
        <v>141.24</v>
      </c>
      <c r="F479" s="28">
        <v>160</v>
      </c>
      <c r="G479" s="28"/>
      <c r="H479" s="269">
        <f t="shared" si="93"/>
        <v>160</v>
      </c>
      <c r="I479" s="93">
        <f t="shared" si="94"/>
        <v>0</v>
      </c>
      <c r="J479" s="49">
        <f t="shared" si="95"/>
        <v>0</v>
      </c>
      <c r="K479" s="263">
        <f t="shared" si="99"/>
        <v>0</v>
      </c>
      <c r="L479" s="147">
        <f t="shared" si="96"/>
        <v>35</v>
      </c>
      <c r="M479" s="136">
        <f t="shared" si="97"/>
        <v>45.5</v>
      </c>
      <c r="N479" s="188"/>
      <c r="O479" s="142">
        <f t="shared" si="98"/>
        <v>0</v>
      </c>
      <c r="P479" s="49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155"/>
      <c r="BS479" s="5"/>
      <c r="BT479" s="5"/>
      <c r="BU479" s="5"/>
      <c r="BV479" s="5"/>
      <c r="BW479" s="5"/>
      <c r="BX479" s="155"/>
      <c r="BY479" s="5"/>
      <c r="BZ479" s="5"/>
      <c r="CA479" s="155"/>
      <c r="CB479" s="5"/>
      <c r="CC479" s="5"/>
      <c r="CD479" s="15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155"/>
      <c r="CQ479" s="5"/>
      <c r="CR479" s="5"/>
      <c r="CS479" s="5"/>
      <c r="CT479" s="5"/>
      <c r="CU479" s="5"/>
      <c r="CV479" s="15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155"/>
      <c r="DI479" s="5"/>
      <c r="DJ479" s="5"/>
      <c r="DK479" s="155"/>
      <c r="DL479" s="5"/>
      <c r="DM479" s="5"/>
      <c r="DN479" s="15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155"/>
      <c r="DZ479" s="5"/>
      <c r="EA479" s="5"/>
      <c r="EB479" s="5"/>
      <c r="EC479" s="155"/>
      <c r="ED479" s="5"/>
      <c r="EE479" s="5"/>
      <c r="EF479" s="160"/>
      <c r="EG479" s="5"/>
      <c r="EH479" s="5"/>
      <c r="EI479" s="5"/>
      <c r="EJ479" s="5"/>
      <c r="EK479" s="5"/>
      <c r="EL479" s="150"/>
      <c r="EM479" s="5"/>
      <c r="EN479" s="5"/>
      <c r="EO479" s="5"/>
      <c r="EP479" s="5"/>
      <c r="EQ479" s="5"/>
      <c r="ER479" s="155"/>
      <c r="ES479" s="5"/>
      <c r="ET479" s="5"/>
      <c r="EU479" s="5"/>
      <c r="EV479" s="5"/>
      <c r="EW479" s="5"/>
      <c r="EX479" s="5"/>
      <c r="EY479" s="5"/>
      <c r="EZ479" s="5"/>
      <c r="FA479" s="155"/>
      <c r="FB479" s="5"/>
      <c r="FC479" s="5"/>
      <c r="FD479" s="155"/>
      <c r="FE479" s="5">
        <v>35</v>
      </c>
      <c r="FF479" s="5"/>
      <c r="FG479" s="155"/>
      <c r="FH479" s="5"/>
      <c r="FI479" s="5"/>
      <c r="FJ479" s="155"/>
      <c r="FK479" s="5"/>
      <c r="FL479" s="5"/>
      <c r="FM479" s="155"/>
      <c r="FN479" s="5"/>
      <c r="FO479" s="5"/>
      <c r="FP479" s="15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249"/>
    </row>
    <row r="480" spans="1:183" ht="21" customHeight="1">
      <c r="A480" s="46">
        <v>456</v>
      </c>
      <c r="B480" s="210" t="s">
        <v>1222</v>
      </c>
      <c r="C480" s="95" t="s">
        <v>1223</v>
      </c>
      <c r="D480" s="50" t="s">
        <v>81</v>
      </c>
      <c r="E480" s="27">
        <v>176.55</v>
      </c>
      <c r="F480" s="28">
        <v>30</v>
      </c>
      <c r="G480" s="28"/>
      <c r="H480" s="269">
        <f t="shared" si="93"/>
        <v>30</v>
      </c>
      <c r="I480" s="93">
        <f t="shared" si="94"/>
        <v>0</v>
      </c>
      <c r="J480" s="49">
        <f t="shared" si="95"/>
        <v>20</v>
      </c>
      <c r="K480" s="263">
        <f t="shared" si="99"/>
        <v>20</v>
      </c>
      <c r="L480" s="147">
        <f t="shared" si="96"/>
        <v>110</v>
      </c>
      <c r="M480" s="136">
        <f t="shared" si="97"/>
        <v>143</v>
      </c>
      <c r="N480" s="188">
        <f>L480-K480-H480</f>
        <v>60</v>
      </c>
      <c r="O480" s="142">
        <f t="shared" si="98"/>
        <v>10593</v>
      </c>
      <c r="P480" s="49"/>
      <c r="Q480" s="5">
        <v>50</v>
      </c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155"/>
      <c r="BS480" s="5"/>
      <c r="BT480" s="5"/>
      <c r="BU480" s="5"/>
      <c r="BV480" s="5"/>
      <c r="BW480" s="5"/>
      <c r="BX480" s="155"/>
      <c r="BY480" s="5"/>
      <c r="BZ480" s="5"/>
      <c r="CA480" s="155"/>
      <c r="CB480" s="5">
        <v>60</v>
      </c>
      <c r="CC480" s="5"/>
      <c r="CD480" s="15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155"/>
      <c r="CQ480" s="5"/>
      <c r="CR480" s="5"/>
      <c r="CS480" s="5"/>
      <c r="CT480" s="5"/>
      <c r="CU480" s="5"/>
      <c r="CV480" s="15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155"/>
      <c r="DI480" s="5"/>
      <c r="DJ480" s="5"/>
      <c r="DK480" s="155"/>
      <c r="DL480" s="5"/>
      <c r="DM480" s="5"/>
      <c r="DN480" s="155"/>
      <c r="DO480" s="5"/>
      <c r="DP480" s="5"/>
      <c r="DQ480" s="5"/>
      <c r="DR480" s="5"/>
      <c r="DS480" s="5"/>
      <c r="DT480" s="5">
        <v>20</v>
      </c>
      <c r="DU480" s="5"/>
      <c r="DV480" s="5"/>
      <c r="DW480" s="5"/>
      <c r="DX480" s="5"/>
      <c r="DY480" s="155"/>
      <c r="DZ480" s="5"/>
      <c r="EA480" s="5"/>
      <c r="EB480" s="5"/>
      <c r="EC480" s="155"/>
      <c r="ED480" s="5"/>
      <c r="EE480" s="5"/>
      <c r="EF480" s="160"/>
      <c r="EG480" s="5"/>
      <c r="EH480" s="5"/>
      <c r="EI480" s="5"/>
      <c r="EJ480" s="5"/>
      <c r="EK480" s="5"/>
      <c r="EL480" s="150"/>
      <c r="EM480" s="5"/>
      <c r="EN480" s="5"/>
      <c r="EO480" s="5"/>
      <c r="EP480" s="5"/>
      <c r="EQ480" s="5"/>
      <c r="ER480" s="155"/>
      <c r="ES480" s="5"/>
      <c r="ET480" s="5"/>
      <c r="EU480" s="5"/>
      <c r="EV480" s="5"/>
      <c r="EW480" s="5"/>
      <c r="EX480" s="5"/>
      <c r="EY480" s="5"/>
      <c r="EZ480" s="5"/>
      <c r="FA480" s="155"/>
      <c r="FB480" s="5"/>
      <c r="FC480" s="5"/>
      <c r="FD480" s="155"/>
      <c r="FE480" s="5"/>
      <c r="FF480" s="5"/>
      <c r="FG480" s="155"/>
      <c r="FH480" s="5"/>
      <c r="FI480" s="5"/>
      <c r="FJ480" s="155"/>
      <c r="FK480" s="5"/>
      <c r="FL480" s="5"/>
      <c r="FM480" s="155"/>
      <c r="FN480" s="5"/>
      <c r="FO480" s="5"/>
      <c r="FP480" s="15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249"/>
    </row>
    <row r="481" spans="1:183" ht="21" customHeight="1">
      <c r="A481" s="46">
        <v>457</v>
      </c>
      <c r="B481" s="210" t="s">
        <v>1224</v>
      </c>
      <c r="C481" s="95" t="s">
        <v>1225</v>
      </c>
      <c r="D481" s="50" t="s">
        <v>81</v>
      </c>
      <c r="E481" s="27">
        <v>250</v>
      </c>
      <c r="F481" s="28">
        <v>40</v>
      </c>
      <c r="G481" s="28"/>
      <c r="H481" s="269">
        <f t="shared" si="93"/>
        <v>40</v>
      </c>
      <c r="I481" s="93">
        <f t="shared" si="94"/>
        <v>0</v>
      </c>
      <c r="J481" s="49">
        <f t="shared" si="95"/>
        <v>10</v>
      </c>
      <c r="K481" s="263">
        <f t="shared" si="99"/>
        <v>10</v>
      </c>
      <c r="L481" s="147">
        <f t="shared" si="96"/>
        <v>135</v>
      </c>
      <c r="M481" s="136">
        <f t="shared" si="97"/>
        <v>175.5</v>
      </c>
      <c r="N481" s="188">
        <f>L481-K481-H481</f>
        <v>85</v>
      </c>
      <c r="O481" s="142">
        <f t="shared" si="98"/>
        <v>21250</v>
      </c>
      <c r="P481" s="49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155"/>
      <c r="BS481" s="5"/>
      <c r="BT481" s="5"/>
      <c r="BU481" s="5"/>
      <c r="BV481" s="5"/>
      <c r="BW481" s="5"/>
      <c r="BX481" s="155"/>
      <c r="BY481" s="5"/>
      <c r="BZ481" s="5"/>
      <c r="CA481" s="155"/>
      <c r="CB481" s="5"/>
      <c r="CC481" s="5"/>
      <c r="CD481" s="155"/>
      <c r="CE481" s="5"/>
      <c r="CF481" s="5"/>
      <c r="CG481" s="5"/>
      <c r="CH481" s="5">
        <v>100</v>
      </c>
      <c r="CI481" s="5"/>
      <c r="CJ481" s="5"/>
      <c r="CK481" s="5"/>
      <c r="CL481" s="5"/>
      <c r="CM481" s="5"/>
      <c r="CN481" s="5"/>
      <c r="CO481" s="5"/>
      <c r="CP481" s="155">
        <v>10</v>
      </c>
      <c r="CQ481" s="5"/>
      <c r="CR481" s="5"/>
      <c r="CS481" s="5"/>
      <c r="CT481" s="5"/>
      <c r="CU481" s="5"/>
      <c r="CV481" s="15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155"/>
      <c r="DI481" s="5"/>
      <c r="DJ481" s="5"/>
      <c r="DK481" s="155"/>
      <c r="DL481" s="5"/>
      <c r="DM481" s="5"/>
      <c r="DN481" s="15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155"/>
      <c r="DZ481" s="5"/>
      <c r="EA481" s="5"/>
      <c r="EB481" s="5"/>
      <c r="EC481" s="155"/>
      <c r="ED481" s="5"/>
      <c r="EE481" s="5"/>
      <c r="EF481" s="160"/>
      <c r="EG481" s="5"/>
      <c r="EH481" s="5"/>
      <c r="EI481" s="5"/>
      <c r="EJ481" s="5"/>
      <c r="EK481" s="5"/>
      <c r="EL481" s="150"/>
      <c r="EM481" s="5"/>
      <c r="EN481" s="5"/>
      <c r="EO481" s="5"/>
      <c r="EP481" s="5"/>
      <c r="EQ481" s="5"/>
      <c r="ER481" s="155"/>
      <c r="ES481" s="5"/>
      <c r="ET481" s="5"/>
      <c r="EU481" s="5"/>
      <c r="EV481" s="5"/>
      <c r="EW481" s="5"/>
      <c r="EX481" s="5"/>
      <c r="EY481" s="5"/>
      <c r="EZ481" s="5"/>
      <c r="FA481" s="155"/>
      <c r="FB481" s="5"/>
      <c r="FC481" s="5"/>
      <c r="FD481" s="155"/>
      <c r="FE481" s="5">
        <v>35</v>
      </c>
      <c r="FF481" s="5"/>
      <c r="FG481" s="155"/>
      <c r="FH481" s="5"/>
      <c r="FI481" s="5"/>
      <c r="FJ481" s="155"/>
      <c r="FK481" s="5"/>
      <c r="FL481" s="5"/>
      <c r="FM481" s="155"/>
      <c r="FN481" s="5"/>
      <c r="FO481" s="5"/>
      <c r="FP481" s="15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249"/>
    </row>
    <row r="482" spans="1:183" ht="21" customHeight="1">
      <c r="A482" s="46">
        <v>458</v>
      </c>
      <c r="B482" s="210" t="s">
        <v>1226</v>
      </c>
      <c r="C482" s="95" t="s">
        <v>1227</v>
      </c>
      <c r="D482" s="50" t="s">
        <v>81</v>
      </c>
      <c r="E482" s="27">
        <v>325</v>
      </c>
      <c r="F482" s="28">
        <v>0</v>
      </c>
      <c r="G482" s="28"/>
      <c r="H482" s="269">
        <f t="shared" si="93"/>
        <v>0</v>
      </c>
      <c r="I482" s="93">
        <f t="shared" si="94"/>
        <v>0</v>
      </c>
      <c r="J482" s="49">
        <f t="shared" si="95"/>
        <v>0</v>
      </c>
      <c r="K482" s="263">
        <f t="shared" si="99"/>
        <v>0</v>
      </c>
      <c r="L482" s="147">
        <f t="shared" si="96"/>
        <v>35</v>
      </c>
      <c r="M482" s="136">
        <f t="shared" si="97"/>
        <v>45.5</v>
      </c>
      <c r="N482" s="188">
        <f>L482-K482-H482</f>
        <v>35</v>
      </c>
      <c r="O482" s="142">
        <f t="shared" si="98"/>
        <v>11375</v>
      </c>
      <c r="P482" s="49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155"/>
      <c r="BS482" s="5"/>
      <c r="BT482" s="5"/>
      <c r="BU482" s="5"/>
      <c r="BV482" s="5"/>
      <c r="BW482" s="5"/>
      <c r="BX482" s="155"/>
      <c r="BY482" s="5"/>
      <c r="BZ482" s="5"/>
      <c r="CA482" s="155"/>
      <c r="CB482" s="5"/>
      <c r="CC482" s="5"/>
      <c r="CD482" s="15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155"/>
      <c r="CQ482" s="5"/>
      <c r="CR482" s="5"/>
      <c r="CS482" s="5"/>
      <c r="CT482" s="5"/>
      <c r="CU482" s="5"/>
      <c r="CV482" s="15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155"/>
      <c r="DI482" s="5"/>
      <c r="DJ482" s="5"/>
      <c r="DK482" s="155"/>
      <c r="DL482" s="5"/>
      <c r="DM482" s="5"/>
      <c r="DN482" s="15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155"/>
      <c r="DZ482" s="5"/>
      <c r="EA482" s="5"/>
      <c r="EB482" s="5"/>
      <c r="EC482" s="155"/>
      <c r="ED482" s="5"/>
      <c r="EE482" s="5"/>
      <c r="EF482" s="160"/>
      <c r="EG482" s="5"/>
      <c r="EH482" s="5"/>
      <c r="EI482" s="5"/>
      <c r="EJ482" s="5"/>
      <c r="EK482" s="5"/>
      <c r="EL482" s="150"/>
      <c r="EM482" s="5"/>
      <c r="EN482" s="5"/>
      <c r="EO482" s="5"/>
      <c r="EP482" s="5"/>
      <c r="EQ482" s="5"/>
      <c r="ER482" s="155"/>
      <c r="ES482" s="5"/>
      <c r="ET482" s="5"/>
      <c r="EU482" s="5"/>
      <c r="EV482" s="5"/>
      <c r="EW482" s="5"/>
      <c r="EX482" s="5"/>
      <c r="EY482" s="5"/>
      <c r="EZ482" s="5"/>
      <c r="FA482" s="155"/>
      <c r="FB482" s="5"/>
      <c r="FC482" s="5"/>
      <c r="FD482" s="155"/>
      <c r="FE482" s="5">
        <v>35</v>
      </c>
      <c r="FF482" s="5"/>
      <c r="FG482" s="155"/>
      <c r="FH482" s="5"/>
      <c r="FI482" s="5"/>
      <c r="FJ482" s="155"/>
      <c r="FK482" s="5"/>
      <c r="FL482" s="5"/>
      <c r="FM482" s="155"/>
      <c r="FN482" s="5"/>
      <c r="FO482" s="5"/>
      <c r="FP482" s="15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249"/>
    </row>
    <row r="483" spans="1:183" ht="21" customHeight="1">
      <c r="A483" s="46">
        <v>459</v>
      </c>
      <c r="B483" s="210" t="s">
        <v>1809</v>
      </c>
      <c r="C483" s="95" t="s">
        <v>1228</v>
      </c>
      <c r="D483" s="50" t="s">
        <v>81</v>
      </c>
      <c r="E483" s="27">
        <v>360</v>
      </c>
      <c r="F483" s="28">
        <v>0</v>
      </c>
      <c r="G483" s="28"/>
      <c r="H483" s="269">
        <f t="shared" si="93"/>
        <v>0</v>
      </c>
      <c r="I483" s="93">
        <f t="shared" si="94"/>
        <v>0</v>
      </c>
      <c r="J483" s="49">
        <f t="shared" si="95"/>
        <v>0</v>
      </c>
      <c r="K483" s="263">
        <f t="shared" si="99"/>
        <v>0</v>
      </c>
      <c r="L483" s="147">
        <f t="shared" si="96"/>
        <v>35</v>
      </c>
      <c r="M483" s="136">
        <f t="shared" si="97"/>
        <v>45.5</v>
      </c>
      <c r="N483" s="188">
        <f>L483-K483-H483</f>
        <v>35</v>
      </c>
      <c r="O483" s="142">
        <f t="shared" si="98"/>
        <v>12600</v>
      </c>
      <c r="P483" s="49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155"/>
      <c r="BS483" s="5"/>
      <c r="BT483" s="5"/>
      <c r="BU483" s="5"/>
      <c r="BV483" s="5"/>
      <c r="BW483" s="5"/>
      <c r="BX483" s="155"/>
      <c r="BY483" s="5"/>
      <c r="BZ483" s="5"/>
      <c r="CA483" s="155"/>
      <c r="CB483" s="5"/>
      <c r="CC483" s="5"/>
      <c r="CD483" s="15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155"/>
      <c r="CQ483" s="5"/>
      <c r="CR483" s="5"/>
      <c r="CS483" s="5"/>
      <c r="CT483" s="5"/>
      <c r="CU483" s="5"/>
      <c r="CV483" s="15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155"/>
      <c r="DI483" s="5"/>
      <c r="DJ483" s="5"/>
      <c r="DK483" s="155"/>
      <c r="DL483" s="5"/>
      <c r="DM483" s="5"/>
      <c r="DN483" s="15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155"/>
      <c r="DZ483" s="5"/>
      <c r="EA483" s="5"/>
      <c r="EB483" s="5"/>
      <c r="EC483" s="155"/>
      <c r="ED483" s="5"/>
      <c r="EE483" s="5"/>
      <c r="EF483" s="160"/>
      <c r="EG483" s="5"/>
      <c r="EH483" s="5"/>
      <c r="EI483" s="5"/>
      <c r="EJ483" s="5"/>
      <c r="EK483" s="5"/>
      <c r="EL483" s="150"/>
      <c r="EM483" s="5"/>
      <c r="EN483" s="5"/>
      <c r="EO483" s="5"/>
      <c r="EP483" s="5"/>
      <c r="EQ483" s="5"/>
      <c r="ER483" s="155"/>
      <c r="ES483" s="5"/>
      <c r="ET483" s="5"/>
      <c r="EU483" s="5"/>
      <c r="EV483" s="5"/>
      <c r="EW483" s="5"/>
      <c r="EX483" s="5"/>
      <c r="EY483" s="5"/>
      <c r="EZ483" s="5"/>
      <c r="FA483" s="155"/>
      <c r="FB483" s="5"/>
      <c r="FC483" s="5"/>
      <c r="FD483" s="155"/>
      <c r="FE483" s="5">
        <v>35</v>
      </c>
      <c r="FF483" s="5"/>
      <c r="FG483" s="155"/>
      <c r="FH483" s="5"/>
      <c r="FI483" s="5"/>
      <c r="FJ483" s="155"/>
      <c r="FK483" s="5"/>
      <c r="FL483" s="5"/>
      <c r="FM483" s="155"/>
      <c r="FN483" s="5"/>
      <c r="FO483" s="5"/>
      <c r="FP483" s="15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249"/>
    </row>
    <row r="484" spans="1:183" ht="21" customHeight="1">
      <c r="A484" s="46">
        <v>460</v>
      </c>
      <c r="B484" s="94"/>
      <c r="C484" s="95" t="s">
        <v>1605</v>
      </c>
      <c r="D484" s="50"/>
      <c r="E484" s="27"/>
      <c r="F484" s="28">
        <v>0</v>
      </c>
      <c r="G484" s="28"/>
      <c r="H484" s="269">
        <f t="shared" si="93"/>
        <v>0</v>
      </c>
      <c r="I484" s="93">
        <f t="shared" si="94"/>
        <v>0</v>
      </c>
      <c r="J484" s="49">
        <f t="shared" si="95"/>
        <v>0</v>
      </c>
      <c r="K484" s="263">
        <f t="shared" si="99"/>
        <v>0</v>
      </c>
      <c r="L484" s="147">
        <f t="shared" si="96"/>
        <v>35</v>
      </c>
      <c r="M484" s="136">
        <f t="shared" si="97"/>
        <v>45.5</v>
      </c>
      <c r="N484" s="188">
        <f>L484-K484-H484</f>
        <v>35</v>
      </c>
      <c r="O484" s="142">
        <f t="shared" si="98"/>
        <v>0</v>
      </c>
      <c r="P484" s="49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155"/>
      <c r="BS484" s="5"/>
      <c r="BT484" s="5"/>
      <c r="BU484" s="5"/>
      <c r="BV484" s="5"/>
      <c r="BW484" s="5"/>
      <c r="BX484" s="155"/>
      <c r="BY484" s="5"/>
      <c r="BZ484" s="5"/>
      <c r="CA484" s="155"/>
      <c r="CB484" s="5"/>
      <c r="CC484" s="5"/>
      <c r="CD484" s="15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155"/>
      <c r="CQ484" s="5"/>
      <c r="CR484" s="5"/>
      <c r="CS484" s="5"/>
      <c r="CT484" s="5"/>
      <c r="CU484" s="5"/>
      <c r="CV484" s="15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155"/>
      <c r="DI484" s="5"/>
      <c r="DJ484" s="5"/>
      <c r="DK484" s="155"/>
      <c r="DL484" s="5"/>
      <c r="DM484" s="5"/>
      <c r="DN484" s="15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155"/>
      <c r="DZ484" s="5"/>
      <c r="EA484" s="5"/>
      <c r="EB484" s="5"/>
      <c r="EC484" s="155"/>
      <c r="ED484" s="5"/>
      <c r="EE484" s="5"/>
      <c r="EF484" s="160"/>
      <c r="EG484" s="5"/>
      <c r="EH484" s="5"/>
      <c r="EI484" s="5"/>
      <c r="EJ484" s="5"/>
      <c r="EK484" s="5"/>
      <c r="EL484" s="150"/>
      <c r="EM484" s="5"/>
      <c r="EN484" s="5"/>
      <c r="EO484" s="5"/>
      <c r="EP484" s="5"/>
      <c r="EQ484" s="5"/>
      <c r="ER484" s="155"/>
      <c r="ES484" s="5"/>
      <c r="ET484" s="5"/>
      <c r="EU484" s="5"/>
      <c r="EV484" s="5"/>
      <c r="EW484" s="5"/>
      <c r="EX484" s="5"/>
      <c r="EY484" s="5"/>
      <c r="EZ484" s="5"/>
      <c r="FA484" s="155"/>
      <c r="FB484" s="5"/>
      <c r="FC484" s="5"/>
      <c r="FD484" s="155"/>
      <c r="FE484" s="5">
        <v>35</v>
      </c>
      <c r="FF484" s="5"/>
      <c r="FG484" s="155"/>
      <c r="FH484" s="5"/>
      <c r="FI484" s="5"/>
      <c r="FJ484" s="155"/>
      <c r="FK484" s="5"/>
      <c r="FL484" s="5"/>
      <c r="FM484" s="155"/>
      <c r="FN484" s="5"/>
      <c r="FO484" s="5"/>
      <c r="FP484" s="15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249"/>
    </row>
    <row r="485" spans="1:183" ht="21" customHeight="1">
      <c r="A485" s="46">
        <v>461</v>
      </c>
      <c r="B485" s="210" t="s">
        <v>1826</v>
      </c>
      <c r="C485" s="95" t="s">
        <v>1229</v>
      </c>
      <c r="D485" s="50" t="s">
        <v>81</v>
      </c>
      <c r="E485" s="195">
        <v>380</v>
      </c>
      <c r="F485" s="28">
        <v>50</v>
      </c>
      <c r="G485" s="28"/>
      <c r="H485" s="269">
        <f t="shared" si="93"/>
        <v>50</v>
      </c>
      <c r="I485" s="93">
        <f t="shared" si="94"/>
        <v>0</v>
      </c>
      <c r="J485" s="49">
        <f t="shared" si="95"/>
        <v>0</v>
      </c>
      <c r="K485" s="263">
        <f t="shared" si="99"/>
        <v>0</v>
      </c>
      <c r="L485" s="147">
        <f t="shared" si="96"/>
        <v>35</v>
      </c>
      <c r="M485" s="136">
        <f t="shared" si="97"/>
        <v>45.5</v>
      </c>
      <c r="N485" s="188"/>
      <c r="O485" s="142">
        <f t="shared" si="98"/>
        <v>0</v>
      </c>
      <c r="P485" s="49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155"/>
      <c r="BS485" s="5"/>
      <c r="BT485" s="5"/>
      <c r="BU485" s="5"/>
      <c r="BV485" s="5"/>
      <c r="BW485" s="5"/>
      <c r="BX485" s="155"/>
      <c r="BY485" s="5"/>
      <c r="BZ485" s="5"/>
      <c r="CA485" s="155"/>
      <c r="CB485" s="5"/>
      <c r="CC485" s="5"/>
      <c r="CD485" s="15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155"/>
      <c r="CQ485" s="5"/>
      <c r="CR485" s="5"/>
      <c r="CS485" s="5"/>
      <c r="CT485" s="5"/>
      <c r="CU485" s="5"/>
      <c r="CV485" s="15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155"/>
      <c r="DI485" s="5"/>
      <c r="DJ485" s="5"/>
      <c r="DK485" s="155"/>
      <c r="DL485" s="5"/>
      <c r="DM485" s="5"/>
      <c r="DN485" s="15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155"/>
      <c r="DZ485" s="5"/>
      <c r="EA485" s="5"/>
      <c r="EB485" s="5"/>
      <c r="EC485" s="155"/>
      <c r="ED485" s="5"/>
      <c r="EE485" s="5"/>
      <c r="EF485" s="160"/>
      <c r="EG485" s="5"/>
      <c r="EH485" s="5"/>
      <c r="EI485" s="5"/>
      <c r="EJ485" s="5"/>
      <c r="EK485" s="5"/>
      <c r="EL485" s="150"/>
      <c r="EM485" s="5"/>
      <c r="EN485" s="5"/>
      <c r="EO485" s="5"/>
      <c r="EP485" s="5"/>
      <c r="EQ485" s="5"/>
      <c r="ER485" s="155"/>
      <c r="ES485" s="5"/>
      <c r="ET485" s="5"/>
      <c r="EU485" s="5"/>
      <c r="EV485" s="5"/>
      <c r="EW485" s="5"/>
      <c r="EX485" s="5"/>
      <c r="EY485" s="5"/>
      <c r="EZ485" s="5"/>
      <c r="FA485" s="155"/>
      <c r="FB485" s="5"/>
      <c r="FC485" s="5"/>
      <c r="FD485" s="155"/>
      <c r="FE485" s="5">
        <v>35</v>
      </c>
      <c r="FF485" s="5"/>
      <c r="FG485" s="155"/>
      <c r="FH485" s="5"/>
      <c r="FI485" s="5"/>
      <c r="FJ485" s="155"/>
      <c r="FK485" s="5"/>
      <c r="FL485" s="5"/>
      <c r="FM485" s="155"/>
      <c r="FN485" s="5"/>
      <c r="FO485" s="5"/>
      <c r="FP485" s="15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249"/>
    </row>
    <row r="486" spans="1:183" ht="21" customHeight="1">
      <c r="A486" s="46">
        <v>462</v>
      </c>
      <c r="B486" s="210" t="s">
        <v>1230</v>
      </c>
      <c r="C486" s="95" t="s">
        <v>1231</v>
      </c>
      <c r="D486" s="50" t="s">
        <v>81</v>
      </c>
      <c r="E486" s="27">
        <v>430</v>
      </c>
      <c r="F486" s="28">
        <v>0</v>
      </c>
      <c r="G486" s="28"/>
      <c r="H486" s="269">
        <f t="shared" si="93"/>
        <v>0</v>
      </c>
      <c r="I486" s="93">
        <f t="shared" si="94"/>
        <v>0</v>
      </c>
      <c r="J486" s="49">
        <f t="shared" si="95"/>
        <v>0</v>
      </c>
      <c r="K486" s="263">
        <f t="shared" si="99"/>
        <v>0</v>
      </c>
      <c r="L486" s="147">
        <f t="shared" si="96"/>
        <v>35</v>
      </c>
      <c r="M486" s="136">
        <f t="shared" si="97"/>
        <v>45.5</v>
      </c>
      <c r="N486" s="188">
        <f>L486-K486-H486</f>
        <v>35</v>
      </c>
      <c r="O486" s="142">
        <f t="shared" si="98"/>
        <v>15050</v>
      </c>
      <c r="P486" s="49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155"/>
      <c r="BS486" s="5"/>
      <c r="BT486" s="5"/>
      <c r="BU486" s="5"/>
      <c r="BV486" s="5"/>
      <c r="BW486" s="5"/>
      <c r="BX486" s="155"/>
      <c r="BY486" s="5"/>
      <c r="BZ486" s="5"/>
      <c r="CA486" s="155"/>
      <c r="CB486" s="5"/>
      <c r="CC486" s="5"/>
      <c r="CD486" s="15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155"/>
      <c r="CQ486" s="5"/>
      <c r="CR486" s="5"/>
      <c r="CS486" s="5"/>
      <c r="CT486" s="5"/>
      <c r="CU486" s="5"/>
      <c r="CV486" s="15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155"/>
      <c r="DI486" s="5"/>
      <c r="DJ486" s="5"/>
      <c r="DK486" s="155"/>
      <c r="DL486" s="5"/>
      <c r="DM486" s="5"/>
      <c r="DN486" s="15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155"/>
      <c r="DZ486" s="5"/>
      <c r="EA486" s="5"/>
      <c r="EB486" s="5"/>
      <c r="EC486" s="155"/>
      <c r="ED486" s="5"/>
      <c r="EE486" s="5"/>
      <c r="EF486" s="160"/>
      <c r="EG486" s="5"/>
      <c r="EH486" s="5"/>
      <c r="EI486" s="5"/>
      <c r="EJ486" s="5"/>
      <c r="EK486" s="5"/>
      <c r="EL486" s="150"/>
      <c r="EM486" s="5"/>
      <c r="EN486" s="5"/>
      <c r="EO486" s="5"/>
      <c r="EP486" s="5"/>
      <c r="EQ486" s="5"/>
      <c r="ER486" s="155"/>
      <c r="ES486" s="5"/>
      <c r="ET486" s="5"/>
      <c r="EU486" s="5"/>
      <c r="EV486" s="5"/>
      <c r="EW486" s="5"/>
      <c r="EX486" s="5"/>
      <c r="EY486" s="5"/>
      <c r="EZ486" s="5"/>
      <c r="FA486" s="155"/>
      <c r="FB486" s="5"/>
      <c r="FC486" s="5"/>
      <c r="FD486" s="155"/>
      <c r="FE486" s="5">
        <v>35</v>
      </c>
      <c r="FF486" s="5"/>
      <c r="FG486" s="155"/>
      <c r="FH486" s="5"/>
      <c r="FI486" s="5"/>
      <c r="FJ486" s="155"/>
      <c r="FK486" s="5"/>
      <c r="FL486" s="5"/>
      <c r="FM486" s="155"/>
      <c r="FN486" s="5"/>
      <c r="FO486" s="5"/>
      <c r="FP486" s="15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249"/>
    </row>
    <row r="487" spans="1:183" ht="21" customHeight="1">
      <c r="A487" s="46">
        <v>463</v>
      </c>
      <c r="B487" s="210" t="s">
        <v>1232</v>
      </c>
      <c r="C487" s="95" t="s">
        <v>1233</v>
      </c>
      <c r="D487" s="50" t="s">
        <v>81</v>
      </c>
      <c r="E487" s="27">
        <v>480</v>
      </c>
      <c r="F487" s="28">
        <v>50</v>
      </c>
      <c r="G487" s="28"/>
      <c r="H487" s="269">
        <f t="shared" si="93"/>
        <v>50</v>
      </c>
      <c r="I487" s="93">
        <f t="shared" si="94"/>
        <v>0</v>
      </c>
      <c r="J487" s="49">
        <f t="shared" si="95"/>
        <v>0</v>
      </c>
      <c r="K487" s="263">
        <f t="shared" si="99"/>
        <v>0</v>
      </c>
      <c r="L487" s="147">
        <f t="shared" si="96"/>
        <v>35</v>
      </c>
      <c r="M487" s="136">
        <f t="shared" si="97"/>
        <v>45.5</v>
      </c>
      <c r="N487" s="188"/>
      <c r="O487" s="142">
        <f t="shared" si="98"/>
        <v>0</v>
      </c>
      <c r="P487" s="49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155"/>
      <c r="BS487" s="5"/>
      <c r="BT487" s="5"/>
      <c r="BU487" s="5"/>
      <c r="BV487" s="5"/>
      <c r="BW487" s="5"/>
      <c r="BX487" s="155"/>
      <c r="BY487" s="5"/>
      <c r="BZ487" s="5"/>
      <c r="CA487" s="155"/>
      <c r="CB487" s="5"/>
      <c r="CC487" s="5"/>
      <c r="CD487" s="15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155"/>
      <c r="CQ487" s="5"/>
      <c r="CR487" s="5"/>
      <c r="CS487" s="5"/>
      <c r="CT487" s="5"/>
      <c r="CU487" s="5"/>
      <c r="CV487" s="15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155"/>
      <c r="DI487" s="5"/>
      <c r="DJ487" s="5"/>
      <c r="DK487" s="155"/>
      <c r="DL487" s="5"/>
      <c r="DM487" s="5"/>
      <c r="DN487" s="15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155"/>
      <c r="DZ487" s="5"/>
      <c r="EA487" s="5"/>
      <c r="EB487" s="5"/>
      <c r="EC487" s="155"/>
      <c r="ED487" s="5"/>
      <c r="EE487" s="5"/>
      <c r="EF487" s="160"/>
      <c r="EG487" s="5"/>
      <c r="EH487" s="5"/>
      <c r="EI487" s="5"/>
      <c r="EJ487" s="5"/>
      <c r="EK487" s="5"/>
      <c r="EL487" s="150"/>
      <c r="EM487" s="5"/>
      <c r="EN487" s="5"/>
      <c r="EO487" s="5"/>
      <c r="EP487" s="5"/>
      <c r="EQ487" s="5"/>
      <c r="ER487" s="155"/>
      <c r="ES487" s="5"/>
      <c r="ET487" s="5"/>
      <c r="EU487" s="5"/>
      <c r="EV487" s="5"/>
      <c r="EW487" s="5"/>
      <c r="EX487" s="5"/>
      <c r="EY487" s="5"/>
      <c r="EZ487" s="5"/>
      <c r="FA487" s="155"/>
      <c r="FB487" s="5"/>
      <c r="FC487" s="5"/>
      <c r="FD487" s="155"/>
      <c r="FE487" s="5">
        <v>35</v>
      </c>
      <c r="FF487" s="5"/>
      <c r="FG487" s="155"/>
      <c r="FH487" s="5"/>
      <c r="FI487" s="5"/>
      <c r="FJ487" s="155"/>
      <c r="FK487" s="5"/>
      <c r="FL487" s="5"/>
      <c r="FM487" s="155"/>
      <c r="FN487" s="5"/>
      <c r="FO487" s="5"/>
      <c r="FP487" s="15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249"/>
    </row>
    <row r="488" spans="1:183" ht="20.25" customHeight="1">
      <c r="A488" s="46">
        <v>464</v>
      </c>
      <c r="B488" s="210" t="s">
        <v>1234</v>
      </c>
      <c r="C488" s="95" t="s">
        <v>1235</v>
      </c>
      <c r="D488" s="50" t="s">
        <v>81</v>
      </c>
      <c r="E488" s="27">
        <v>480</v>
      </c>
      <c r="F488" s="28">
        <v>50</v>
      </c>
      <c r="G488" s="28"/>
      <c r="H488" s="269">
        <f t="shared" si="93"/>
        <v>50</v>
      </c>
      <c r="I488" s="93">
        <f t="shared" si="94"/>
        <v>0</v>
      </c>
      <c r="J488" s="49">
        <f t="shared" si="95"/>
        <v>0</v>
      </c>
      <c r="K488" s="263">
        <f t="shared" si="99"/>
        <v>0</v>
      </c>
      <c r="L488" s="147">
        <f t="shared" si="96"/>
        <v>50</v>
      </c>
      <c r="M488" s="136">
        <f t="shared" si="97"/>
        <v>65</v>
      </c>
      <c r="N488" s="188">
        <f>L488-K488-H488</f>
        <v>0</v>
      </c>
      <c r="O488" s="142">
        <f t="shared" si="98"/>
        <v>0</v>
      </c>
      <c r="P488" s="49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155"/>
      <c r="BS488" s="5"/>
      <c r="BT488" s="5"/>
      <c r="BU488" s="5"/>
      <c r="BV488" s="5"/>
      <c r="BW488" s="5"/>
      <c r="BX488" s="155"/>
      <c r="BY488" s="5"/>
      <c r="BZ488" s="5"/>
      <c r="CA488" s="155"/>
      <c r="CB488" s="5"/>
      <c r="CC488" s="5"/>
      <c r="CD488" s="15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155"/>
      <c r="CQ488" s="5"/>
      <c r="CR488" s="5"/>
      <c r="CS488" s="5"/>
      <c r="CT488" s="5"/>
      <c r="CU488" s="5"/>
      <c r="CV488" s="15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155"/>
      <c r="DI488" s="5"/>
      <c r="DJ488" s="5"/>
      <c r="DK488" s="155"/>
      <c r="DL488" s="5"/>
      <c r="DM488" s="5"/>
      <c r="DN488" s="15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155"/>
      <c r="DZ488" s="5"/>
      <c r="EA488" s="5"/>
      <c r="EB488" s="5"/>
      <c r="EC488" s="155"/>
      <c r="ED488" s="5"/>
      <c r="EE488" s="5"/>
      <c r="EF488" s="160"/>
      <c r="EG488" s="5">
        <v>50</v>
      </c>
      <c r="EH488" s="5"/>
      <c r="EI488" s="5"/>
      <c r="EJ488" s="5"/>
      <c r="EK488" s="5"/>
      <c r="EL488" s="150"/>
      <c r="EM488" s="5"/>
      <c r="EN488" s="5"/>
      <c r="EO488" s="5"/>
      <c r="EP488" s="5"/>
      <c r="EQ488" s="5"/>
      <c r="ER488" s="155"/>
      <c r="ES488" s="5"/>
      <c r="ET488" s="5"/>
      <c r="EU488" s="5"/>
      <c r="EV488" s="5"/>
      <c r="EW488" s="5"/>
      <c r="EX488" s="5"/>
      <c r="EY488" s="5"/>
      <c r="EZ488" s="5"/>
      <c r="FA488" s="155"/>
      <c r="FB488" s="5"/>
      <c r="FC488" s="5"/>
      <c r="FD488" s="155"/>
      <c r="FE488" s="5"/>
      <c r="FF488" s="5"/>
      <c r="FG488" s="155"/>
      <c r="FH488" s="5"/>
      <c r="FI488" s="5"/>
      <c r="FJ488" s="155"/>
      <c r="FK488" s="5"/>
      <c r="FL488" s="5"/>
      <c r="FM488" s="155"/>
      <c r="FN488" s="5"/>
      <c r="FO488" s="5"/>
      <c r="FP488" s="15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249"/>
    </row>
    <row r="489" spans="1:183" ht="21" customHeight="1">
      <c r="A489" s="46">
        <v>465</v>
      </c>
      <c r="B489" s="94" t="s">
        <v>1236</v>
      </c>
      <c r="C489" s="95" t="s">
        <v>1237</v>
      </c>
      <c r="D489" s="50" t="s">
        <v>81</v>
      </c>
      <c r="E489" s="27">
        <v>132</v>
      </c>
      <c r="F489" s="28">
        <v>0</v>
      </c>
      <c r="G489" s="28"/>
      <c r="H489" s="269">
        <f t="shared" si="93"/>
        <v>0</v>
      </c>
      <c r="I489" s="93">
        <f t="shared" si="94"/>
        <v>0</v>
      </c>
      <c r="J489" s="49">
        <f t="shared" si="95"/>
        <v>0</v>
      </c>
      <c r="K489" s="263">
        <f t="shared" si="99"/>
        <v>0</v>
      </c>
      <c r="L489" s="147">
        <f t="shared" si="96"/>
        <v>0</v>
      </c>
      <c r="M489" s="136">
        <f t="shared" si="97"/>
        <v>0</v>
      </c>
      <c r="N489" s="188">
        <f>L489-K489-H489</f>
        <v>0</v>
      </c>
      <c r="O489" s="142">
        <f t="shared" si="98"/>
        <v>0</v>
      </c>
      <c r="P489" s="49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155"/>
      <c r="BS489" s="5"/>
      <c r="BT489" s="5"/>
      <c r="BU489" s="5"/>
      <c r="BV489" s="5"/>
      <c r="BW489" s="5"/>
      <c r="BX489" s="155"/>
      <c r="BY489" s="5"/>
      <c r="BZ489" s="5"/>
      <c r="CA489" s="155"/>
      <c r="CB489" s="5"/>
      <c r="CC489" s="5"/>
      <c r="CD489" s="15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155"/>
      <c r="CQ489" s="5"/>
      <c r="CR489" s="5"/>
      <c r="CS489" s="5"/>
      <c r="CT489" s="5"/>
      <c r="CU489" s="5"/>
      <c r="CV489" s="15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155"/>
      <c r="DI489" s="5"/>
      <c r="DJ489" s="5"/>
      <c r="DK489" s="155"/>
      <c r="DL489" s="5"/>
      <c r="DM489" s="5"/>
      <c r="DN489" s="15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155"/>
      <c r="DZ489" s="5"/>
      <c r="EA489" s="5"/>
      <c r="EB489" s="5"/>
      <c r="EC489" s="155"/>
      <c r="ED489" s="5"/>
      <c r="EE489" s="5"/>
      <c r="EF489" s="160"/>
      <c r="EG489" s="5"/>
      <c r="EH489" s="5"/>
      <c r="EI489" s="5"/>
      <c r="EJ489" s="5"/>
      <c r="EK489" s="5"/>
      <c r="EL489" s="150"/>
      <c r="EM489" s="5"/>
      <c r="EN489" s="5"/>
      <c r="EO489" s="5"/>
      <c r="EP489" s="5"/>
      <c r="EQ489" s="5"/>
      <c r="ER489" s="155"/>
      <c r="ES489" s="5"/>
      <c r="ET489" s="5"/>
      <c r="EU489" s="5"/>
      <c r="EV489" s="5"/>
      <c r="EW489" s="5"/>
      <c r="EX489" s="5"/>
      <c r="EY489" s="5"/>
      <c r="EZ489" s="5"/>
      <c r="FA489" s="155"/>
      <c r="FB489" s="5"/>
      <c r="FC489" s="5"/>
      <c r="FD489" s="155"/>
      <c r="FE489" s="5"/>
      <c r="FF489" s="5"/>
      <c r="FG489" s="155"/>
      <c r="FH489" s="5"/>
      <c r="FI489" s="5"/>
      <c r="FJ489" s="155"/>
      <c r="FK489" s="5"/>
      <c r="FL489" s="5"/>
      <c r="FM489" s="155"/>
      <c r="FN489" s="5"/>
      <c r="FO489" s="5"/>
      <c r="FP489" s="15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249"/>
    </row>
    <row r="490" spans="1:183" ht="21" customHeight="1">
      <c r="A490" s="46">
        <v>466</v>
      </c>
      <c r="B490" s="210" t="s">
        <v>1238</v>
      </c>
      <c r="C490" s="95" t="s">
        <v>1239</v>
      </c>
      <c r="D490" s="50" t="s">
        <v>81</v>
      </c>
      <c r="E490" s="27">
        <v>144</v>
      </c>
      <c r="F490" s="28">
        <v>25</v>
      </c>
      <c r="G490" s="28"/>
      <c r="H490" s="269">
        <f t="shared" si="93"/>
        <v>25</v>
      </c>
      <c r="I490" s="93">
        <f t="shared" si="94"/>
        <v>0</v>
      </c>
      <c r="J490" s="49">
        <f t="shared" si="95"/>
        <v>0</v>
      </c>
      <c r="K490" s="263">
        <f t="shared" si="99"/>
        <v>0</v>
      </c>
      <c r="L490" s="147">
        <f t="shared" si="96"/>
        <v>10</v>
      </c>
      <c r="M490" s="136">
        <f t="shared" si="97"/>
        <v>13</v>
      </c>
      <c r="N490" s="188"/>
      <c r="O490" s="142">
        <f t="shared" si="98"/>
        <v>0</v>
      </c>
      <c r="P490" s="49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155"/>
      <c r="BS490" s="5"/>
      <c r="BT490" s="5"/>
      <c r="BU490" s="5"/>
      <c r="BV490" s="5"/>
      <c r="BW490" s="5"/>
      <c r="BX490" s="155"/>
      <c r="BY490" s="5"/>
      <c r="BZ490" s="5"/>
      <c r="CA490" s="155"/>
      <c r="CB490" s="5"/>
      <c r="CC490" s="5"/>
      <c r="CD490" s="15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155"/>
      <c r="CQ490" s="5"/>
      <c r="CR490" s="5"/>
      <c r="CS490" s="5"/>
      <c r="CT490" s="5"/>
      <c r="CU490" s="5"/>
      <c r="CV490" s="15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155"/>
      <c r="DI490" s="5"/>
      <c r="DJ490" s="5"/>
      <c r="DK490" s="155"/>
      <c r="DL490" s="5"/>
      <c r="DM490" s="5"/>
      <c r="DN490" s="155"/>
      <c r="DO490" s="5"/>
      <c r="DP490" s="5"/>
      <c r="DQ490" s="5"/>
      <c r="DR490" s="5"/>
      <c r="DS490" s="5"/>
      <c r="DT490" s="5"/>
      <c r="DU490" s="5">
        <v>10</v>
      </c>
      <c r="DV490" s="5"/>
      <c r="DW490" s="5"/>
      <c r="DX490" s="5"/>
      <c r="DY490" s="155"/>
      <c r="DZ490" s="5"/>
      <c r="EA490" s="5"/>
      <c r="EB490" s="5"/>
      <c r="EC490" s="155"/>
      <c r="ED490" s="5"/>
      <c r="EE490" s="5"/>
      <c r="EF490" s="160"/>
      <c r="EG490" s="5"/>
      <c r="EH490" s="5"/>
      <c r="EI490" s="5"/>
      <c r="EJ490" s="5"/>
      <c r="EK490" s="5"/>
      <c r="EL490" s="150"/>
      <c r="EM490" s="5"/>
      <c r="EN490" s="5"/>
      <c r="EO490" s="5"/>
      <c r="EP490" s="5"/>
      <c r="EQ490" s="5"/>
      <c r="ER490" s="155"/>
      <c r="ES490" s="5"/>
      <c r="ET490" s="5"/>
      <c r="EU490" s="5"/>
      <c r="EV490" s="5"/>
      <c r="EW490" s="5"/>
      <c r="EX490" s="5"/>
      <c r="EY490" s="5"/>
      <c r="EZ490" s="5"/>
      <c r="FA490" s="155"/>
      <c r="FB490" s="5"/>
      <c r="FC490" s="5"/>
      <c r="FD490" s="155"/>
      <c r="FE490" s="5"/>
      <c r="FF490" s="5"/>
      <c r="FG490" s="155"/>
      <c r="FH490" s="5"/>
      <c r="FI490" s="5"/>
      <c r="FJ490" s="155"/>
      <c r="FK490" s="5"/>
      <c r="FL490" s="5"/>
      <c r="FM490" s="155"/>
      <c r="FN490" s="5"/>
      <c r="FO490" s="5"/>
      <c r="FP490" s="15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249"/>
    </row>
    <row r="491" spans="1:183" ht="21" customHeight="1">
      <c r="A491" s="46">
        <v>467</v>
      </c>
      <c r="B491" s="94"/>
      <c r="C491" s="95" t="s">
        <v>1450</v>
      </c>
      <c r="D491" s="50" t="s">
        <v>81</v>
      </c>
      <c r="E491" s="27"/>
      <c r="F491" s="28"/>
      <c r="G491" s="28"/>
      <c r="H491" s="269">
        <f t="shared" si="93"/>
        <v>0</v>
      </c>
      <c r="I491" s="93">
        <f t="shared" si="94"/>
        <v>0</v>
      </c>
      <c r="J491" s="49">
        <f t="shared" si="95"/>
        <v>0</v>
      </c>
      <c r="K491" s="263">
        <f t="shared" si="99"/>
        <v>0</v>
      </c>
      <c r="L491" s="147">
        <f t="shared" si="96"/>
        <v>0</v>
      </c>
      <c r="M491" s="136">
        <f t="shared" si="97"/>
        <v>0</v>
      </c>
      <c r="N491" s="188">
        <f>L491-K491-H491</f>
        <v>0</v>
      </c>
      <c r="O491" s="142">
        <f t="shared" si="98"/>
        <v>0</v>
      </c>
      <c r="P491" s="49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155"/>
      <c r="BS491" s="5"/>
      <c r="BT491" s="5"/>
      <c r="BU491" s="5"/>
      <c r="BV491" s="5"/>
      <c r="BW491" s="5"/>
      <c r="BX491" s="155"/>
      <c r="BY491" s="5"/>
      <c r="BZ491" s="5"/>
      <c r="CA491" s="155"/>
      <c r="CB491" s="5"/>
      <c r="CC491" s="5"/>
      <c r="CD491" s="15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155"/>
      <c r="CQ491" s="5"/>
      <c r="CR491" s="5"/>
      <c r="CS491" s="5"/>
      <c r="CT491" s="5"/>
      <c r="CU491" s="5"/>
      <c r="CV491" s="15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155"/>
      <c r="DI491" s="5"/>
      <c r="DJ491" s="5"/>
      <c r="DK491" s="155"/>
      <c r="DL491" s="5"/>
      <c r="DM491" s="5"/>
      <c r="DN491" s="15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155"/>
      <c r="DZ491" s="5"/>
      <c r="EA491" s="5"/>
      <c r="EB491" s="5"/>
      <c r="EC491" s="155"/>
      <c r="ED491" s="5"/>
      <c r="EE491" s="5"/>
      <c r="EF491" s="160"/>
      <c r="EG491" s="5"/>
      <c r="EH491" s="5"/>
      <c r="EI491" s="5"/>
      <c r="EJ491" s="5"/>
      <c r="EK491" s="5"/>
      <c r="EL491" s="150"/>
      <c r="EM491" s="5"/>
      <c r="EN491" s="5"/>
      <c r="EO491" s="5"/>
      <c r="EP491" s="5"/>
      <c r="EQ491" s="5"/>
      <c r="ER491" s="155"/>
      <c r="ES491" s="5"/>
      <c r="ET491" s="5"/>
      <c r="EU491" s="5"/>
      <c r="EV491" s="5"/>
      <c r="EW491" s="5"/>
      <c r="EX491" s="5"/>
      <c r="EY491" s="5"/>
      <c r="EZ491" s="5"/>
      <c r="FA491" s="155"/>
      <c r="FB491" s="5"/>
      <c r="FC491" s="5"/>
      <c r="FD491" s="155"/>
      <c r="FE491" s="5"/>
      <c r="FF491" s="5"/>
      <c r="FG491" s="155"/>
      <c r="FH491" s="5"/>
      <c r="FI491" s="5"/>
      <c r="FJ491" s="155"/>
      <c r="FK491" s="5"/>
      <c r="FL491" s="5"/>
      <c r="FM491" s="155"/>
      <c r="FN491" s="5"/>
      <c r="FO491" s="5"/>
      <c r="FP491" s="15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249"/>
    </row>
    <row r="492" spans="1:183" ht="21" customHeight="1">
      <c r="A492" s="46">
        <v>468</v>
      </c>
      <c r="B492" s="50" t="s">
        <v>1240</v>
      </c>
      <c r="C492" s="52" t="s">
        <v>1241</v>
      </c>
      <c r="D492" s="50" t="s">
        <v>83</v>
      </c>
      <c r="E492" s="27">
        <v>2824.8</v>
      </c>
      <c r="F492" s="28">
        <v>0</v>
      </c>
      <c r="G492" s="28"/>
      <c r="H492" s="269">
        <f t="shared" si="93"/>
        <v>0</v>
      </c>
      <c r="I492" s="93">
        <f t="shared" si="94"/>
        <v>0</v>
      </c>
      <c r="J492" s="49">
        <f t="shared" si="95"/>
        <v>0</v>
      </c>
      <c r="K492" s="263">
        <f t="shared" si="99"/>
        <v>0</v>
      </c>
      <c r="L492" s="147">
        <f t="shared" si="96"/>
        <v>4</v>
      </c>
      <c r="M492" s="136">
        <f t="shared" si="97"/>
        <v>5.2</v>
      </c>
      <c r="N492" s="188">
        <f>L492-K492-H492</f>
        <v>4</v>
      </c>
      <c r="O492" s="142">
        <f t="shared" si="98"/>
        <v>11299.2</v>
      </c>
      <c r="P492" s="49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>
        <v>2</v>
      </c>
      <c r="BN492" s="5"/>
      <c r="BO492" s="5"/>
      <c r="BP492" s="5"/>
      <c r="BQ492" s="5"/>
      <c r="BR492" s="155"/>
      <c r="BS492" s="5"/>
      <c r="BT492" s="5"/>
      <c r="BU492" s="5"/>
      <c r="BV492" s="5"/>
      <c r="BW492" s="5"/>
      <c r="BX492" s="155"/>
      <c r="BY492" s="5"/>
      <c r="BZ492" s="5"/>
      <c r="CA492" s="155"/>
      <c r="CB492" s="5"/>
      <c r="CC492" s="5"/>
      <c r="CD492" s="15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155"/>
      <c r="CQ492" s="5"/>
      <c r="CR492" s="5"/>
      <c r="CS492" s="5"/>
      <c r="CT492" s="5"/>
      <c r="CU492" s="5"/>
      <c r="CV492" s="15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155"/>
      <c r="DI492" s="5"/>
      <c r="DJ492" s="5"/>
      <c r="DK492" s="155"/>
      <c r="DL492" s="5">
        <v>2</v>
      </c>
      <c r="DM492" s="5"/>
      <c r="DN492" s="15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155"/>
      <c r="DZ492" s="5"/>
      <c r="EA492" s="5"/>
      <c r="EB492" s="5"/>
      <c r="EC492" s="155"/>
      <c r="ED492" s="5"/>
      <c r="EE492" s="5"/>
      <c r="EF492" s="160"/>
      <c r="EG492" s="5"/>
      <c r="EH492" s="5"/>
      <c r="EI492" s="5"/>
      <c r="EJ492" s="5"/>
      <c r="EK492" s="5"/>
      <c r="EL492" s="150"/>
      <c r="EM492" s="5"/>
      <c r="EN492" s="5"/>
      <c r="EO492" s="5"/>
      <c r="EP492" s="5"/>
      <c r="EQ492" s="5"/>
      <c r="ER492" s="155"/>
      <c r="ES492" s="5"/>
      <c r="ET492" s="5"/>
      <c r="EU492" s="5"/>
      <c r="EV492" s="5"/>
      <c r="EW492" s="5"/>
      <c r="EX492" s="5"/>
      <c r="EY492" s="5"/>
      <c r="EZ492" s="5"/>
      <c r="FA492" s="155"/>
      <c r="FB492" s="5"/>
      <c r="FC492" s="5"/>
      <c r="FD492" s="155"/>
      <c r="FE492" s="5"/>
      <c r="FF492" s="5"/>
      <c r="FG492" s="155"/>
      <c r="FH492" s="5"/>
      <c r="FI492" s="5"/>
      <c r="FJ492" s="155"/>
      <c r="FK492" s="5"/>
      <c r="FL492" s="5"/>
      <c r="FM492" s="155"/>
      <c r="FN492" s="5"/>
      <c r="FO492" s="5"/>
      <c r="FP492" s="15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249"/>
    </row>
    <row r="493" spans="1:183" ht="21" customHeight="1">
      <c r="A493" s="46">
        <v>469</v>
      </c>
      <c r="B493" s="236" t="s">
        <v>1242</v>
      </c>
      <c r="C493" s="52" t="s">
        <v>1243</v>
      </c>
      <c r="D493" s="50" t="s">
        <v>81</v>
      </c>
      <c r="E493" s="27">
        <v>1500</v>
      </c>
      <c r="F493" s="28">
        <v>120</v>
      </c>
      <c r="G493" s="28"/>
      <c r="H493" s="269">
        <f t="shared" si="93"/>
        <v>120</v>
      </c>
      <c r="I493" s="93">
        <f t="shared" si="94"/>
        <v>0</v>
      </c>
      <c r="J493" s="49">
        <f t="shared" si="95"/>
        <v>0</v>
      </c>
      <c r="K493" s="263">
        <f t="shared" si="99"/>
        <v>0</v>
      </c>
      <c r="L493" s="147">
        <f t="shared" si="96"/>
        <v>20</v>
      </c>
      <c r="M493" s="136">
        <f t="shared" si="97"/>
        <v>26</v>
      </c>
      <c r="N493" s="188"/>
      <c r="O493" s="142">
        <f t="shared" si="98"/>
        <v>0</v>
      </c>
      <c r="P493" s="49"/>
      <c r="Q493" s="5">
        <v>20</v>
      </c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155"/>
      <c r="BS493" s="5"/>
      <c r="BT493" s="5"/>
      <c r="BU493" s="5"/>
      <c r="BV493" s="5"/>
      <c r="BW493" s="5"/>
      <c r="BX493" s="155"/>
      <c r="BY493" s="5"/>
      <c r="BZ493" s="5"/>
      <c r="CA493" s="155"/>
      <c r="CB493" s="5"/>
      <c r="CC493" s="5"/>
      <c r="CD493" s="15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155"/>
      <c r="CQ493" s="5"/>
      <c r="CR493" s="5"/>
      <c r="CS493" s="5"/>
      <c r="CT493" s="5"/>
      <c r="CU493" s="5"/>
      <c r="CV493" s="15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155"/>
      <c r="DI493" s="5"/>
      <c r="DJ493" s="5"/>
      <c r="DK493" s="155"/>
      <c r="DL493" s="5"/>
      <c r="DM493" s="5"/>
      <c r="DN493" s="15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155"/>
      <c r="DZ493" s="5"/>
      <c r="EA493" s="5"/>
      <c r="EB493" s="5"/>
      <c r="EC493" s="155"/>
      <c r="ED493" s="5"/>
      <c r="EE493" s="5"/>
      <c r="EF493" s="160"/>
      <c r="EG493" s="5"/>
      <c r="EH493" s="5"/>
      <c r="EI493" s="5"/>
      <c r="EJ493" s="5"/>
      <c r="EK493" s="5"/>
      <c r="EL493" s="150"/>
      <c r="EM493" s="5"/>
      <c r="EN493" s="5"/>
      <c r="EO493" s="5"/>
      <c r="EP493" s="5"/>
      <c r="EQ493" s="5"/>
      <c r="ER493" s="155"/>
      <c r="ES493" s="5"/>
      <c r="ET493" s="5"/>
      <c r="EU493" s="5"/>
      <c r="EV493" s="5"/>
      <c r="EW493" s="5"/>
      <c r="EX493" s="5"/>
      <c r="EY493" s="5"/>
      <c r="EZ493" s="5"/>
      <c r="FA493" s="155"/>
      <c r="FB493" s="5"/>
      <c r="FC493" s="5"/>
      <c r="FD493" s="155"/>
      <c r="FE493" s="5"/>
      <c r="FF493" s="5"/>
      <c r="FG493" s="155"/>
      <c r="FH493" s="5"/>
      <c r="FI493" s="5"/>
      <c r="FJ493" s="155"/>
      <c r="FK493" s="5"/>
      <c r="FL493" s="5"/>
      <c r="FM493" s="155"/>
      <c r="FN493" s="5"/>
      <c r="FO493" s="5"/>
      <c r="FP493" s="15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249"/>
    </row>
    <row r="494" spans="1:183" ht="21" customHeight="1">
      <c r="A494" s="46">
        <v>470</v>
      </c>
      <c r="B494" s="94" t="s">
        <v>1244</v>
      </c>
      <c r="C494" s="97" t="s">
        <v>1245</v>
      </c>
      <c r="D494" s="50" t="s">
        <v>78</v>
      </c>
      <c r="E494" s="27">
        <v>52</v>
      </c>
      <c r="F494" s="34">
        <v>10</v>
      </c>
      <c r="G494" s="28"/>
      <c r="H494" s="269">
        <f t="shared" si="93"/>
        <v>10</v>
      </c>
      <c r="I494" s="93">
        <f t="shared" si="94"/>
        <v>0</v>
      </c>
      <c r="J494" s="49">
        <f t="shared" si="95"/>
        <v>0</v>
      </c>
      <c r="K494" s="263">
        <f t="shared" si="99"/>
        <v>0</v>
      </c>
      <c r="L494" s="147">
        <f t="shared" si="96"/>
        <v>0</v>
      </c>
      <c r="M494" s="136">
        <f t="shared" si="97"/>
        <v>0</v>
      </c>
      <c r="N494" s="188"/>
      <c r="O494" s="142">
        <f t="shared" si="98"/>
        <v>0</v>
      </c>
      <c r="P494" s="49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155"/>
      <c r="BS494" s="5"/>
      <c r="BT494" s="5"/>
      <c r="BU494" s="5"/>
      <c r="BV494" s="5"/>
      <c r="BW494" s="5"/>
      <c r="BX494" s="155"/>
      <c r="BY494" s="5"/>
      <c r="BZ494" s="5"/>
      <c r="CA494" s="155"/>
      <c r="CB494" s="5"/>
      <c r="CC494" s="5"/>
      <c r="CD494" s="15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155"/>
      <c r="CQ494" s="5"/>
      <c r="CR494" s="5"/>
      <c r="CS494" s="5"/>
      <c r="CT494" s="5"/>
      <c r="CU494" s="5"/>
      <c r="CV494" s="15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155"/>
      <c r="DI494" s="5"/>
      <c r="DJ494" s="5"/>
      <c r="DK494" s="155"/>
      <c r="DL494" s="5"/>
      <c r="DM494" s="5"/>
      <c r="DN494" s="15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155"/>
      <c r="DZ494" s="5"/>
      <c r="EA494" s="5"/>
      <c r="EB494" s="5"/>
      <c r="EC494" s="155"/>
      <c r="ED494" s="5"/>
      <c r="EE494" s="5"/>
      <c r="EF494" s="160"/>
      <c r="EG494" s="5"/>
      <c r="EH494" s="5"/>
      <c r="EI494" s="5"/>
      <c r="EJ494" s="5"/>
      <c r="EK494" s="5"/>
      <c r="EL494" s="150"/>
      <c r="EM494" s="5"/>
      <c r="EN494" s="5"/>
      <c r="EO494" s="5"/>
      <c r="EP494" s="5"/>
      <c r="EQ494" s="5"/>
      <c r="ER494" s="155"/>
      <c r="ES494" s="5"/>
      <c r="ET494" s="5"/>
      <c r="EU494" s="5"/>
      <c r="EV494" s="5"/>
      <c r="EW494" s="5"/>
      <c r="EX494" s="5"/>
      <c r="EY494" s="5"/>
      <c r="EZ494" s="5"/>
      <c r="FA494" s="155"/>
      <c r="FB494" s="5"/>
      <c r="FC494" s="5"/>
      <c r="FD494" s="155"/>
      <c r="FE494" s="5"/>
      <c r="FF494" s="5"/>
      <c r="FG494" s="155"/>
      <c r="FH494" s="5"/>
      <c r="FI494" s="5"/>
      <c r="FJ494" s="155"/>
      <c r="FK494" s="5"/>
      <c r="FL494" s="5"/>
      <c r="FM494" s="155"/>
      <c r="FN494" s="5"/>
      <c r="FO494" s="5"/>
      <c r="FP494" s="15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249"/>
    </row>
    <row r="495" spans="1:183" ht="21" customHeight="1">
      <c r="A495" s="46">
        <v>471</v>
      </c>
      <c r="B495" s="94" t="s">
        <v>1246</v>
      </c>
      <c r="C495" s="97" t="s">
        <v>1247</v>
      </c>
      <c r="D495" s="50" t="s">
        <v>78</v>
      </c>
      <c r="E495" s="27">
        <v>46</v>
      </c>
      <c r="F495" s="28">
        <v>70</v>
      </c>
      <c r="G495" s="28"/>
      <c r="H495" s="269">
        <f aca="true" t="shared" si="104" ref="H495:H560">F495+G495</f>
        <v>70</v>
      </c>
      <c r="I495" s="93">
        <f aca="true" t="shared" si="105" ref="I495:I560">P495+R495+U495+X495+AD495+AA495+AG495+AJ495+AM495+AP495+AS495+AV495+AY495+BB495+BE495+BH495+BK495+BN495+BQ495+BT495+BW495+BZ495+CC495+CF495+CI495+CL495+CO495+CR495+CU495+CX495+DA495+DD495+DG495+DJ495+DM495+DP495+DS495+DV495+DY495+EB495+EE495+EH495+EK495+EN495+EQ495+ET495+EW495+EZ495+FC495+FF495+FI495+FL495+FO495+FR495+FU495+FX495</f>
        <v>0</v>
      </c>
      <c r="J495" s="49">
        <f aca="true" t="shared" si="106" ref="J495:J560">S495+V495+Y495+AB495+AE495+AH495+AK495+AN495+AQ495+AT495+AW495+AZ495+BC495+BF495+BI495+BL495+BO495+BR495+BX495+CA495+CD495+CG495+CJ495+CP495+CS495+CV495+CY495+DB495+DH495+CM495+DE495+FY495+DK495+DN495+DQ495+DT495+DW495+DZ495+EC495+EF495+EI495+EL495+EO495+ER495+EU495+EX495+FA495+FD495+FG495+FJ495+FM495+FP495+FS495+FV495</f>
        <v>0</v>
      </c>
      <c r="K495" s="263">
        <f t="shared" si="99"/>
        <v>0</v>
      </c>
      <c r="L495" s="147">
        <f aca="true" t="shared" si="107" ref="L495:L560">T495+W495+Z495+AC495+AF495+AI495+AL495+AO495+AR495+AU495+AX495+BA495+BD495+BG495+BJ495+BM495+BP495+BS495+BY495+CB495+CE495+CH495+CK495+CQ495+CT495+CW495+CZ495+DC495+DI495+DL495+DO495+DR495+DU495+DX495+EA495+ED495+EG495+EJ495+EM495+EP495+ES495+EV495+EY495+FB495+FE495+FH495+FK495+FN495+FQ495+FT495+FW495+FZ495+Q495+BV495+CN495+DF495</f>
        <v>0</v>
      </c>
      <c r="M495" s="136">
        <f aca="true" t="shared" si="108" ref="M495:M560">+L495*1.3</f>
        <v>0</v>
      </c>
      <c r="N495" s="188"/>
      <c r="O495" s="142">
        <f aca="true" t="shared" si="109" ref="O495:O560">E495*N495</f>
        <v>0</v>
      </c>
      <c r="P495" s="49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155"/>
      <c r="BS495" s="5"/>
      <c r="BT495" s="5"/>
      <c r="BU495" s="5"/>
      <c r="BV495" s="5"/>
      <c r="BW495" s="5"/>
      <c r="BX495" s="155"/>
      <c r="BY495" s="5"/>
      <c r="BZ495" s="5"/>
      <c r="CA495" s="155"/>
      <c r="CB495" s="5"/>
      <c r="CC495" s="5"/>
      <c r="CD495" s="15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155"/>
      <c r="CQ495" s="5"/>
      <c r="CR495" s="5"/>
      <c r="CS495" s="5"/>
      <c r="CT495" s="5"/>
      <c r="CU495" s="5"/>
      <c r="CV495" s="15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155"/>
      <c r="DI495" s="5"/>
      <c r="DJ495" s="5"/>
      <c r="DK495" s="155"/>
      <c r="DL495" s="5"/>
      <c r="DM495" s="5"/>
      <c r="DN495" s="15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155"/>
      <c r="DZ495" s="5"/>
      <c r="EA495" s="5"/>
      <c r="EB495" s="5"/>
      <c r="EC495" s="155"/>
      <c r="ED495" s="5"/>
      <c r="EE495" s="5"/>
      <c r="EF495" s="160"/>
      <c r="EG495" s="5"/>
      <c r="EH495" s="5"/>
      <c r="EI495" s="5"/>
      <c r="EJ495" s="5"/>
      <c r="EK495" s="5"/>
      <c r="EL495" s="150"/>
      <c r="EM495" s="5"/>
      <c r="EN495" s="5"/>
      <c r="EO495" s="5"/>
      <c r="EP495" s="5"/>
      <c r="EQ495" s="5"/>
      <c r="ER495" s="155"/>
      <c r="ES495" s="5"/>
      <c r="ET495" s="5"/>
      <c r="EU495" s="5"/>
      <c r="EV495" s="5"/>
      <c r="EW495" s="5"/>
      <c r="EX495" s="5"/>
      <c r="EY495" s="5"/>
      <c r="EZ495" s="5"/>
      <c r="FA495" s="155"/>
      <c r="FB495" s="5"/>
      <c r="FC495" s="5"/>
      <c r="FD495" s="155"/>
      <c r="FE495" s="5"/>
      <c r="FF495" s="5"/>
      <c r="FG495" s="155"/>
      <c r="FH495" s="5"/>
      <c r="FI495" s="5"/>
      <c r="FJ495" s="155"/>
      <c r="FK495" s="5"/>
      <c r="FL495" s="5"/>
      <c r="FM495" s="155"/>
      <c r="FN495" s="5"/>
      <c r="FO495" s="5"/>
      <c r="FP495" s="15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249"/>
    </row>
    <row r="496" spans="1:183" ht="21" customHeight="1">
      <c r="A496" s="46">
        <v>472</v>
      </c>
      <c r="B496" s="94"/>
      <c r="C496" s="95" t="s">
        <v>1440</v>
      </c>
      <c r="D496" s="50" t="s">
        <v>78</v>
      </c>
      <c r="E496" s="27">
        <v>60</v>
      </c>
      <c r="F496" s="28"/>
      <c r="G496" s="28"/>
      <c r="H496" s="269">
        <f t="shared" si="104"/>
        <v>0</v>
      </c>
      <c r="I496" s="93">
        <f t="shared" si="105"/>
        <v>0</v>
      </c>
      <c r="J496" s="49">
        <f t="shared" si="106"/>
        <v>0</v>
      </c>
      <c r="K496" s="263">
        <f aca="true" t="shared" si="110" ref="K496:K561">I496+J496</f>
        <v>0</v>
      </c>
      <c r="L496" s="147">
        <f t="shared" si="107"/>
        <v>0</v>
      </c>
      <c r="M496" s="136">
        <f t="shared" si="108"/>
        <v>0</v>
      </c>
      <c r="N496" s="188">
        <f>L496-K496-H496</f>
        <v>0</v>
      </c>
      <c r="O496" s="142">
        <f t="shared" si="109"/>
        <v>0</v>
      </c>
      <c r="P496" s="49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155"/>
      <c r="BS496" s="5"/>
      <c r="BT496" s="5"/>
      <c r="BU496" s="5"/>
      <c r="BV496" s="5"/>
      <c r="BW496" s="5"/>
      <c r="BX496" s="155"/>
      <c r="BY496" s="5"/>
      <c r="BZ496" s="5"/>
      <c r="CA496" s="155"/>
      <c r="CB496" s="5"/>
      <c r="CC496" s="5"/>
      <c r="CD496" s="15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155"/>
      <c r="CQ496" s="5"/>
      <c r="CR496" s="5"/>
      <c r="CS496" s="5"/>
      <c r="CT496" s="5"/>
      <c r="CU496" s="5"/>
      <c r="CV496" s="15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155"/>
      <c r="DI496" s="5"/>
      <c r="DJ496" s="5"/>
      <c r="DK496" s="155"/>
      <c r="DL496" s="5"/>
      <c r="DM496" s="5"/>
      <c r="DN496" s="15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155"/>
      <c r="DZ496" s="5"/>
      <c r="EA496" s="5"/>
      <c r="EB496" s="5"/>
      <c r="EC496" s="155"/>
      <c r="ED496" s="5"/>
      <c r="EE496" s="5"/>
      <c r="EF496" s="160"/>
      <c r="EG496" s="5"/>
      <c r="EH496" s="5"/>
      <c r="EI496" s="5"/>
      <c r="EJ496" s="5"/>
      <c r="EK496" s="5"/>
      <c r="EL496" s="150"/>
      <c r="EM496" s="5"/>
      <c r="EN496" s="5"/>
      <c r="EO496" s="5"/>
      <c r="EP496" s="5"/>
      <c r="EQ496" s="5"/>
      <c r="ER496" s="155"/>
      <c r="ES496" s="5"/>
      <c r="ET496" s="5"/>
      <c r="EU496" s="5"/>
      <c r="EV496" s="5"/>
      <c r="EW496" s="5"/>
      <c r="EX496" s="5"/>
      <c r="EY496" s="5"/>
      <c r="EZ496" s="5"/>
      <c r="FA496" s="155"/>
      <c r="FB496" s="5"/>
      <c r="FC496" s="5"/>
      <c r="FD496" s="155"/>
      <c r="FE496" s="5"/>
      <c r="FF496" s="5"/>
      <c r="FG496" s="155"/>
      <c r="FH496" s="5"/>
      <c r="FI496" s="5"/>
      <c r="FJ496" s="155"/>
      <c r="FK496" s="5"/>
      <c r="FL496" s="5"/>
      <c r="FM496" s="155"/>
      <c r="FN496" s="5"/>
      <c r="FO496" s="5"/>
      <c r="FP496" s="15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249"/>
    </row>
    <row r="497" spans="1:183" ht="21" customHeight="1">
      <c r="A497" s="46">
        <v>473</v>
      </c>
      <c r="B497" s="94"/>
      <c r="C497" s="95" t="s">
        <v>1441</v>
      </c>
      <c r="D497" s="50" t="s">
        <v>78</v>
      </c>
      <c r="E497" s="27">
        <v>75</v>
      </c>
      <c r="F497" s="28"/>
      <c r="G497" s="28"/>
      <c r="H497" s="269">
        <f t="shared" si="104"/>
        <v>0</v>
      </c>
      <c r="I497" s="93">
        <f t="shared" si="105"/>
        <v>0</v>
      </c>
      <c r="J497" s="49">
        <f t="shared" si="106"/>
        <v>0</v>
      </c>
      <c r="K497" s="263">
        <f t="shared" si="110"/>
        <v>0</v>
      </c>
      <c r="L497" s="147">
        <f t="shared" si="107"/>
        <v>0</v>
      </c>
      <c r="M497" s="136">
        <f t="shared" si="108"/>
        <v>0</v>
      </c>
      <c r="N497" s="188">
        <f>L497-K497-H497</f>
        <v>0</v>
      </c>
      <c r="O497" s="142">
        <f t="shared" si="109"/>
        <v>0</v>
      </c>
      <c r="P497" s="49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155"/>
      <c r="BS497" s="5"/>
      <c r="BT497" s="5"/>
      <c r="BU497" s="5"/>
      <c r="BV497" s="5"/>
      <c r="BW497" s="5"/>
      <c r="BX497" s="155"/>
      <c r="BY497" s="5"/>
      <c r="BZ497" s="5"/>
      <c r="CA497" s="155"/>
      <c r="CB497" s="5"/>
      <c r="CC497" s="5"/>
      <c r="CD497" s="15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155"/>
      <c r="CQ497" s="5"/>
      <c r="CR497" s="5"/>
      <c r="CS497" s="5"/>
      <c r="CT497" s="5"/>
      <c r="CU497" s="5"/>
      <c r="CV497" s="15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155"/>
      <c r="DI497" s="5"/>
      <c r="DJ497" s="5"/>
      <c r="DK497" s="155"/>
      <c r="DL497" s="5"/>
      <c r="DM497" s="5"/>
      <c r="DN497" s="15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155"/>
      <c r="DZ497" s="5"/>
      <c r="EA497" s="5"/>
      <c r="EB497" s="5"/>
      <c r="EC497" s="155"/>
      <c r="ED497" s="5"/>
      <c r="EE497" s="5"/>
      <c r="EF497" s="160"/>
      <c r="EG497" s="5"/>
      <c r="EH497" s="5"/>
      <c r="EI497" s="5"/>
      <c r="EJ497" s="5"/>
      <c r="EK497" s="5"/>
      <c r="EL497" s="150"/>
      <c r="EM497" s="5"/>
      <c r="EN497" s="5"/>
      <c r="EO497" s="5"/>
      <c r="EP497" s="5"/>
      <c r="EQ497" s="5"/>
      <c r="ER497" s="155"/>
      <c r="ES497" s="5"/>
      <c r="ET497" s="5"/>
      <c r="EU497" s="5"/>
      <c r="EV497" s="5"/>
      <c r="EW497" s="5"/>
      <c r="EX497" s="5"/>
      <c r="EY497" s="5"/>
      <c r="EZ497" s="5"/>
      <c r="FA497" s="155"/>
      <c r="FB497" s="5"/>
      <c r="FC497" s="5"/>
      <c r="FD497" s="155"/>
      <c r="FE497" s="5"/>
      <c r="FF497" s="5"/>
      <c r="FG497" s="155"/>
      <c r="FH497" s="5"/>
      <c r="FI497" s="5"/>
      <c r="FJ497" s="155"/>
      <c r="FK497" s="5"/>
      <c r="FL497" s="5"/>
      <c r="FM497" s="155"/>
      <c r="FN497" s="5"/>
      <c r="FO497" s="5"/>
      <c r="FP497" s="15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249"/>
    </row>
    <row r="498" spans="1:183" ht="21" customHeight="1">
      <c r="A498" s="46">
        <v>474</v>
      </c>
      <c r="B498" s="94"/>
      <c r="C498" s="135" t="s">
        <v>1503</v>
      </c>
      <c r="D498" s="50" t="s">
        <v>114</v>
      </c>
      <c r="E498" s="27">
        <v>0.1605</v>
      </c>
      <c r="F498" s="28">
        <v>0</v>
      </c>
      <c r="G498" s="28"/>
      <c r="H498" s="269">
        <f t="shared" si="104"/>
        <v>0</v>
      </c>
      <c r="I498" s="93">
        <f t="shared" si="105"/>
        <v>0</v>
      </c>
      <c r="J498" s="49">
        <f t="shared" si="106"/>
        <v>0</v>
      </c>
      <c r="K498" s="263">
        <f t="shared" si="110"/>
        <v>0</v>
      </c>
      <c r="L498" s="147">
        <f t="shared" si="107"/>
        <v>100</v>
      </c>
      <c r="M498" s="136">
        <f t="shared" si="108"/>
        <v>130</v>
      </c>
      <c r="N498" s="188">
        <f>L498-K498-H498</f>
        <v>100</v>
      </c>
      <c r="O498" s="142">
        <f t="shared" si="109"/>
        <v>16.05</v>
      </c>
      <c r="P498" s="49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155"/>
      <c r="BS498" s="5"/>
      <c r="BT498" s="5"/>
      <c r="BU498" s="5"/>
      <c r="BV498" s="5"/>
      <c r="BW498" s="5"/>
      <c r="BX498" s="155"/>
      <c r="BY498" s="5"/>
      <c r="BZ498" s="5"/>
      <c r="CA498" s="155"/>
      <c r="CB498" s="5"/>
      <c r="CC498" s="5"/>
      <c r="CD498" s="15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155"/>
      <c r="CQ498" s="5"/>
      <c r="CR498" s="5"/>
      <c r="CS498" s="5"/>
      <c r="CT498" s="5"/>
      <c r="CU498" s="5"/>
      <c r="CV498" s="155"/>
      <c r="CW498" s="5"/>
      <c r="CX498" s="5"/>
      <c r="CY498" s="5"/>
      <c r="CZ498" s="5"/>
      <c r="DA498" s="5"/>
      <c r="DB498" s="5"/>
      <c r="DC498" s="5">
        <v>100</v>
      </c>
      <c r="DD498" s="5"/>
      <c r="DE498" s="5"/>
      <c r="DF498" s="5"/>
      <c r="DG498" s="5"/>
      <c r="DH498" s="155"/>
      <c r="DI498" s="5"/>
      <c r="DJ498" s="5"/>
      <c r="DK498" s="155"/>
      <c r="DL498" s="5"/>
      <c r="DM498" s="5"/>
      <c r="DN498" s="15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155"/>
      <c r="DZ498" s="5"/>
      <c r="EA498" s="5"/>
      <c r="EB498" s="5"/>
      <c r="EC498" s="155"/>
      <c r="ED498" s="5"/>
      <c r="EE498" s="5"/>
      <c r="EF498" s="160"/>
      <c r="EG498" s="5"/>
      <c r="EH498" s="5"/>
      <c r="EI498" s="5"/>
      <c r="EJ498" s="5"/>
      <c r="EK498" s="5"/>
      <c r="EL498" s="150"/>
      <c r="EM498" s="5"/>
      <c r="EN498" s="5"/>
      <c r="EO498" s="5"/>
      <c r="EP498" s="5"/>
      <c r="EQ498" s="5"/>
      <c r="ER498" s="155"/>
      <c r="ES498" s="5"/>
      <c r="ET498" s="5"/>
      <c r="EU498" s="5"/>
      <c r="EV498" s="5"/>
      <c r="EW498" s="5"/>
      <c r="EX498" s="5"/>
      <c r="EY498" s="5"/>
      <c r="EZ498" s="5"/>
      <c r="FA498" s="155"/>
      <c r="FB498" s="5"/>
      <c r="FC498" s="5"/>
      <c r="FD498" s="155"/>
      <c r="FE498" s="5"/>
      <c r="FF498" s="5"/>
      <c r="FG498" s="155"/>
      <c r="FH498" s="5"/>
      <c r="FI498" s="5"/>
      <c r="FJ498" s="155"/>
      <c r="FK498" s="5"/>
      <c r="FL498" s="5"/>
      <c r="FM498" s="155"/>
      <c r="FN498" s="5"/>
      <c r="FO498" s="5"/>
      <c r="FP498" s="15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249"/>
    </row>
    <row r="499" spans="1:183" ht="21" customHeight="1">
      <c r="A499" s="46">
        <v>475</v>
      </c>
      <c r="B499" s="210" t="s">
        <v>1810</v>
      </c>
      <c r="C499" s="95" t="s">
        <v>1886</v>
      </c>
      <c r="D499" s="50" t="s">
        <v>114</v>
      </c>
      <c r="E499" s="27">
        <v>0.8</v>
      </c>
      <c r="F499" s="28">
        <v>1300</v>
      </c>
      <c r="G499" s="28"/>
      <c r="H499" s="269">
        <f t="shared" si="104"/>
        <v>1300</v>
      </c>
      <c r="I499" s="93">
        <f t="shared" si="105"/>
        <v>0</v>
      </c>
      <c r="J499" s="49">
        <f t="shared" si="106"/>
        <v>0</v>
      </c>
      <c r="K499" s="263">
        <f t="shared" si="110"/>
        <v>0</v>
      </c>
      <c r="L499" s="147">
        <f t="shared" si="107"/>
        <v>300</v>
      </c>
      <c r="M499" s="136">
        <f t="shared" si="108"/>
        <v>390</v>
      </c>
      <c r="N499" s="188"/>
      <c r="O499" s="142">
        <f t="shared" si="109"/>
        <v>0</v>
      </c>
      <c r="P499" s="49"/>
      <c r="Q499" s="5">
        <v>100</v>
      </c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155"/>
      <c r="BS499" s="5"/>
      <c r="BT499" s="5"/>
      <c r="BU499" s="5"/>
      <c r="BV499" s="5"/>
      <c r="BW499" s="5"/>
      <c r="BX499" s="155"/>
      <c r="BY499" s="5"/>
      <c r="BZ499" s="5"/>
      <c r="CA499" s="155"/>
      <c r="CB499" s="5"/>
      <c r="CC499" s="5"/>
      <c r="CD499" s="155"/>
      <c r="CE499" s="5"/>
      <c r="CF499" s="5"/>
      <c r="CG499" s="5"/>
      <c r="CH499" s="5">
        <v>100</v>
      </c>
      <c r="CI499" s="5"/>
      <c r="CJ499" s="5"/>
      <c r="CK499" s="5"/>
      <c r="CL499" s="5"/>
      <c r="CM499" s="5"/>
      <c r="CN499" s="5"/>
      <c r="CO499" s="5"/>
      <c r="CP499" s="155"/>
      <c r="CQ499" s="5"/>
      <c r="CR499" s="5"/>
      <c r="CS499" s="5"/>
      <c r="CT499" s="5"/>
      <c r="CU499" s="5"/>
      <c r="CV499" s="155"/>
      <c r="CW499" s="5"/>
      <c r="CX499" s="5"/>
      <c r="CY499" s="5"/>
      <c r="CZ499" s="5"/>
      <c r="DA499" s="5"/>
      <c r="DB499" s="5"/>
      <c r="DC499" s="5">
        <v>100</v>
      </c>
      <c r="DD499" s="5"/>
      <c r="DE499" s="5"/>
      <c r="DF499" s="5"/>
      <c r="DG499" s="5"/>
      <c r="DH499" s="155"/>
      <c r="DI499" s="5"/>
      <c r="DJ499" s="5"/>
      <c r="DK499" s="155"/>
      <c r="DL499" s="5"/>
      <c r="DM499" s="5"/>
      <c r="DN499" s="15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155"/>
      <c r="DZ499" s="5"/>
      <c r="EA499" s="5"/>
      <c r="EB499" s="5"/>
      <c r="EC499" s="155"/>
      <c r="ED499" s="5"/>
      <c r="EE499" s="5"/>
      <c r="EF499" s="160"/>
      <c r="EG499" s="5"/>
      <c r="EH499" s="5"/>
      <c r="EI499" s="5"/>
      <c r="EJ499" s="5"/>
      <c r="EK499" s="5"/>
      <c r="EL499" s="150"/>
      <c r="EM499" s="5"/>
      <c r="EN499" s="5"/>
      <c r="EO499" s="5"/>
      <c r="EP499" s="5"/>
      <c r="EQ499" s="5"/>
      <c r="ER499" s="155"/>
      <c r="ES499" s="5"/>
      <c r="ET499" s="5"/>
      <c r="EU499" s="5"/>
      <c r="EV499" s="5"/>
      <c r="EW499" s="5"/>
      <c r="EX499" s="5"/>
      <c r="EY499" s="5"/>
      <c r="EZ499" s="5"/>
      <c r="FA499" s="155"/>
      <c r="FB499" s="5"/>
      <c r="FC499" s="5"/>
      <c r="FD499" s="155"/>
      <c r="FE499" s="5"/>
      <c r="FF499" s="5"/>
      <c r="FG499" s="155"/>
      <c r="FH499" s="5"/>
      <c r="FI499" s="5"/>
      <c r="FJ499" s="155"/>
      <c r="FK499" s="5"/>
      <c r="FL499" s="5"/>
      <c r="FM499" s="155"/>
      <c r="FN499" s="5"/>
      <c r="FO499" s="5"/>
      <c r="FP499" s="15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249"/>
    </row>
    <row r="500" spans="1:183" ht="21" customHeight="1">
      <c r="A500" s="46">
        <v>476</v>
      </c>
      <c r="B500" s="236" t="s">
        <v>1248</v>
      </c>
      <c r="C500" s="52" t="s">
        <v>1885</v>
      </c>
      <c r="D500" s="50" t="s">
        <v>114</v>
      </c>
      <c r="E500" s="27">
        <v>0.75</v>
      </c>
      <c r="F500" s="28">
        <v>1200</v>
      </c>
      <c r="G500" s="28"/>
      <c r="H500" s="269">
        <f t="shared" si="104"/>
        <v>1200</v>
      </c>
      <c r="I500" s="93">
        <f t="shared" si="105"/>
        <v>0</v>
      </c>
      <c r="J500" s="49">
        <f t="shared" si="106"/>
        <v>0</v>
      </c>
      <c r="K500" s="263">
        <f t="shared" si="110"/>
        <v>0</v>
      </c>
      <c r="L500" s="147">
        <f t="shared" si="107"/>
        <v>1050</v>
      </c>
      <c r="M500" s="136">
        <f t="shared" si="108"/>
        <v>1365</v>
      </c>
      <c r="N500" s="188"/>
      <c r="O500" s="142">
        <f t="shared" si="109"/>
        <v>0</v>
      </c>
      <c r="P500" s="49"/>
      <c r="Q500" s="5">
        <v>50</v>
      </c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155"/>
      <c r="BS500" s="5"/>
      <c r="BT500" s="5"/>
      <c r="BU500" s="5"/>
      <c r="BV500" s="5"/>
      <c r="BW500" s="5"/>
      <c r="BX500" s="155"/>
      <c r="BY500" s="5"/>
      <c r="BZ500" s="5"/>
      <c r="CA500" s="155"/>
      <c r="CB500" s="5"/>
      <c r="CC500" s="5"/>
      <c r="CD500" s="15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155"/>
      <c r="CQ500" s="5">
        <v>1000</v>
      </c>
      <c r="CR500" s="5"/>
      <c r="CS500" s="5"/>
      <c r="CT500" s="5"/>
      <c r="CU500" s="5"/>
      <c r="CV500" s="15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155"/>
      <c r="DI500" s="5"/>
      <c r="DJ500" s="5"/>
      <c r="DK500" s="155"/>
      <c r="DL500" s="5"/>
      <c r="DM500" s="5"/>
      <c r="DN500" s="15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155"/>
      <c r="DZ500" s="5"/>
      <c r="EA500" s="5"/>
      <c r="EB500" s="5"/>
      <c r="EC500" s="155"/>
      <c r="ED500" s="5"/>
      <c r="EE500" s="5"/>
      <c r="EF500" s="160"/>
      <c r="EG500" s="5"/>
      <c r="EH500" s="5"/>
      <c r="EI500" s="5"/>
      <c r="EJ500" s="5"/>
      <c r="EK500" s="5"/>
      <c r="EL500" s="150"/>
      <c r="EM500" s="5"/>
      <c r="EN500" s="5"/>
      <c r="EO500" s="5"/>
      <c r="EP500" s="5"/>
      <c r="EQ500" s="5"/>
      <c r="ER500" s="155"/>
      <c r="ES500" s="5"/>
      <c r="ET500" s="5"/>
      <c r="EU500" s="5"/>
      <c r="EV500" s="5"/>
      <c r="EW500" s="5"/>
      <c r="EX500" s="5"/>
      <c r="EY500" s="5"/>
      <c r="EZ500" s="5"/>
      <c r="FA500" s="155"/>
      <c r="FB500" s="5"/>
      <c r="FC500" s="5"/>
      <c r="FD500" s="155"/>
      <c r="FE500" s="5"/>
      <c r="FF500" s="5"/>
      <c r="FG500" s="155"/>
      <c r="FH500" s="5"/>
      <c r="FI500" s="5"/>
      <c r="FJ500" s="155"/>
      <c r="FK500" s="5"/>
      <c r="FL500" s="5"/>
      <c r="FM500" s="155"/>
      <c r="FN500" s="5"/>
      <c r="FO500" s="5"/>
      <c r="FP500" s="15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249"/>
    </row>
    <row r="501" spans="1:183" ht="21" customHeight="1">
      <c r="A501" s="46">
        <v>477</v>
      </c>
      <c r="B501" s="50" t="s">
        <v>1249</v>
      </c>
      <c r="C501" s="52" t="s">
        <v>1250</v>
      </c>
      <c r="D501" s="50" t="s">
        <v>114</v>
      </c>
      <c r="E501" s="27">
        <v>0.95</v>
      </c>
      <c r="F501" s="28">
        <v>1000</v>
      </c>
      <c r="G501" s="28"/>
      <c r="H501" s="269">
        <f t="shared" si="104"/>
        <v>1000</v>
      </c>
      <c r="I501" s="93">
        <f t="shared" si="105"/>
        <v>0</v>
      </c>
      <c r="J501" s="49">
        <f t="shared" si="106"/>
        <v>0</v>
      </c>
      <c r="K501" s="263">
        <f t="shared" si="110"/>
        <v>0</v>
      </c>
      <c r="L501" s="147">
        <f t="shared" si="107"/>
        <v>50</v>
      </c>
      <c r="M501" s="136">
        <f t="shared" si="108"/>
        <v>65</v>
      </c>
      <c r="N501" s="188"/>
      <c r="O501" s="142">
        <f t="shared" si="109"/>
        <v>0</v>
      </c>
      <c r="P501" s="49"/>
      <c r="Q501" s="5">
        <v>50</v>
      </c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155"/>
      <c r="BS501" s="5"/>
      <c r="BT501" s="5"/>
      <c r="BU501" s="5"/>
      <c r="BV501" s="5"/>
      <c r="BW501" s="5"/>
      <c r="BX501" s="155"/>
      <c r="BY501" s="5"/>
      <c r="BZ501" s="5"/>
      <c r="CA501" s="155"/>
      <c r="CB501" s="5"/>
      <c r="CC501" s="5"/>
      <c r="CD501" s="15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155"/>
      <c r="CQ501" s="5"/>
      <c r="CR501" s="5"/>
      <c r="CS501" s="5"/>
      <c r="CT501" s="5"/>
      <c r="CU501" s="5"/>
      <c r="CV501" s="15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155"/>
      <c r="DI501" s="5"/>
      <c r="DJ501" s="5"/>
      <c r="DK501" s="155"/>
      <c r="DL501" s="5"/>
      <c r="DM501" s="5"/>
      <c r="DN501" s="15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155"/>
      <c r="DZ501" s="5"/>
      <c r="EA501" s="5"/>
      <c r="EB501" s="5"/>
      <c r="EC501" s="155"/>
      <c r="ED501" s="5"/>
      <c r="EE501" s="5"/>
      <c r="EF501" s="160"/>
      <c r="EG501" s="5"/>
      <c r="EH501" s="5"/>
      <c r="EI501" s="5"/>
      <c r="EJ501" s="5"/>
      <c r="EK501" s="5"/>
      <c r="EL501" s="150"/>
      <c r="EM501" s="5"/>
      <c r="EN501" s="5"/>
      <c r="EO501" s="5"/>
      <c r="EP501" s="5"/>
      <c r="EQ501" s="5"/>
      <c r="ER501" s="155"/>
      <c r="ES501" s="5"/>
      <c r="ET501" s="5"/>
      <c r="EU501" s="5"/>
      <c r="EV501" s="5"/>
      <c r="EW501" s="5"/>
      <c r="EX501" s="5"/>
      <c r="EY501" s="5"/>
      <c r="EZ501" s="5"/>
      <c r="FA501" s="155"/>
      <c r="FB501" s="5"/>
      <c r="FC501" s="5"/>
      <c r="FD501" s="155"/>
      <c r="FE501" s="5"/>
      <c r="FF501" s="5"/>
      <c r="FG501" s="155"/>
      <c r="FH501" s="5"/>
      <c r="FI501" s="5"/>
      <c r="FJ501" s="155"/>
      <c r="FK501" s="5"/>
      <c r="FL501" s="5"/>
      <c r="FM501" s="155"/>
      <c r="FN501" s="5"/>
      <c r="FO501" s="5"/>
      <c r="FP501" s="15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249"/>
    </row>
    <row r="502" spans="1:183" ht="21">
      <c r="A502" s="46">
        <v>478</v>
      </c>
      <c r="B502" s="94"/>
      <c r="C502" s="95" t="s">
        <v>1251</v>
      </c>
      <c r="D502" s="50" t="s">
        <v>75</v>
      </c>
      <c r="E502" s="27">
        <v>500</v>
      </c>
      <c r="F502" s="28">
        <v>0</v>
      </c>
      <c r="G502" s="28"/>
      <c r="H502" s="269">
        <f t="shared" si="104"/>
        <v>0</v>
      </c>
      <c r="I502" s="93">
        <f t="shared" si="105"/>
        <v>0</v>
      </c>
      <c r="J502" s="49">
        <f t="shared" si="106"/>
        <v>0</v>
      </c>
      <c r="K502" s="263">
        <f t="shared" si="110"/>
        <v>0</v>
      </c>
      <c r="L502" s="147">
        <f t="shared" si="107"/>
        <v>0</v>
      </c>
      <c r="M502" s="136">
        <f t="shared" si="108"/>
        <v>0</v>
      </c>
      <c r="N502" s="188">
        <f>L502-K502-H502</f>
        <v>0</v>
      </c>
      <c r="O502" s="142">
        <f t="shared" si="109"/>
        <v>0</v>
      </c>
      <c r="P502" s="49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155"/>
      <c r="BS502" s="5"/>
      <c r="BT502" s="5"/>
      <c r="BU502" s="5"/>
      <c r="BV502" s="5"/>
      <c r="BW502" s="5"/>
      <c r="BX502" s="155"/>
      <c r="BY502" s="5"/>
      <c r="BZ502" s="5"/>
      <c r="CA502" s="155"/>
      <c r="CB502" s="5"/>
      <c r="CC502" s="5"/>
      <c r="CD502" s="15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155"/>
      <c r="CQ502" s="5"/>
      <c r="CR502" s="5"/>
      <c r="CS502" s="5"/>
      <c r="CT502" s="5"/>
      <c r="CU502" s="5"/>
      <c r="CV502" s="15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155"/>
      <c r="DI502" s="5"/>
      <c r="DJ502" s="5"/>
      <c r="DK502" s="155"/>
      <c r="DL502" s="5"/>
      <c r="DM502" s="5"/>
      <c r="DN502" s="15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155"/>
      <c r="DZ502" s="5"/>
      <c r="EA502" s="5"/>
      <c r="EB502" s="5"/>
      <c r="EC502" s="155"/>
      <c r="ED502" s="5"/>
      <c r="EE502" s="5"/>
      <c r="EF502" s="160"/>
      <c r="EG502" s="5"/>
      <c r="EH502" s="5"/>
      <c r="EI502" s="5"/>
      <c r="EJ502" s="5"/>
      <c r="EK502" s="5"/>
      <c r="EL502" s="150"/>
      <c r="EM502" s="5"/>
      <c r="EN502" s="5"/>
      <c r="EO502" s="5"/>
      <c r="EP502" s="5"/>
      <c r="EQ502" s="5"/>
      <c r="ER502" s="155"/>
      <c r="ES502" s="5"/>
      <c r="ET502" s="5"/>
      <c r="EU502" s="5"/>
      <c r="EV502" s="5"/>
      <c r="EW502" s="5"/>
      <c r="EX502" s="5"/>
      <c r="EY502" s="5"/>
      <c r="EZ502" s="5"/>
      <c r="FA502" s="155"/>
      <c r="FB502" s="5"/>
      <c r="FC502" s="5"/>
      <c r="FD502" s="155"/>
      <c r="FE502" s="5"/>
      <c r="FF502" s="5"/>
      <c r="FG502" s="155"/>
      <c r="FH502" s="5"/>
      <c r="FI502" s="5"/>
      <c r="FJ502" s="155"/>
      <c r="FK502" s="5"/>
      <c r="FL502" s="5"/>
      <c r="FM502" s="155"/>
      <c r="FN502" s="5"/>
      <c r="FO502" s="5"/>
      <c r="FP502" s="15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249"/>
    </row>
    <row r="503" spans="1:183" ht="21" customHeight="1">
      <c r="A503" s="46">
        <v>479</v>
      </c>
      <c r="B503" s="210" t="s">
        <v>1252</v>
      </c>
      <c r="C503" s="95" t="s">
        <v>1253</v>
      </c>
      <c r="D503" s="33" t="s">
        <v>83</v>
      </c>
      <c r="E503" s="27">
        <v>87.74</v>
      </c>
      <c r="F503" s="28">
        <v>138</v>
      </c>
      <c r="G503" s="28"/>
      <c r="H503" s="269">
        <f t="shared" si="104"/>
        <v>138</v>
      </c>
      <c r="I503" s="93">
        <f t="shared" si="105"/>
        <v>0</v>
      </c>
      <c r="J503" s="49">
        <f t="shared" si="106"/>
        <v>44</v>
      </c>
      <c r="K503" s="263">
        <f t="shared" si="110"/>
        <v>44</v>
      </c>
      <c r="L503" s="147">
        <f t="shared" si="107"/>
        <v>611</v>
      </c>
      <c r="M503" s="136">
        <f t="shared" si="108"/>
        <v>794.3000000000001</v>
      </c>
      <c r="N503" s="188">
        <f>L503-K503-H503</f>
        <v>429</v>
      </c>
      <c r="O503" s="142">
        <f t="shared" si="109"/>
        <v>37640.46</v>
      </c>
      <c r="P503" s="49"/>
      <c r="Q503" s="5">
        <v>30</v>
      </c>
      <c r="R503" s="5"/>
      <c r="S503" s="5"/>
      <c r="T503" s="5"/>
      <c r="U503" s="5"/>
      <c r="V503" s="5"/>
      <c r="W503" s="5"/>
      <c r="X503" s="5"/>
      <c r="Y503" s="5"/>
      <c r="Z503" s="5">
        <v>24</v>
      </c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>
        <v>6</v>
      </c>
      <c r="BK503" s="5"/>
      <c r="BL503" s="5"/>
      <c r="BM503" s="5">
        <v>3</v>
      </c>
      <c r="BN503" s="5"/>
      <c r="BO503" s="5">
        <v>4</v>
      </c>
      <c r="BP503" s="5">
        <v>5</v>
      </c>
      <c r="BQ503" s="5"/>
      <c r="BR503" s="155"/>
      <c r="BS503" s="5"/>
      <c r="BT503" s="5"/>
      <c r="BU503" s="5"/>
      <c r="BV503" s="5"/>
      <c r="BW503" s="5"/>
      <c r="BX503" s="155"/>
      <c r="BY503" s="5">
        <v>2</v>
      </c>
      <c r="BZ503" s="5"/>
      <c r="CA503" s="155"/>
      <c r="CB503" s="5"/>
      <c r="CC503" s="5"/>
      <c r="CD503" s="155"/>
      <c r="CE503" s="5"/>
      <c r="CF503" s="5"/>
      <c r="CG503" s="5"/>
      <c r="CH503" s="5">
        <v>10</v>
      </c>
      <c r="CI503" s="5"/>
      <c r="CJ503" s="5"/>
      <c r="CK503" s="5"/>
      <c r="CL503" s="5"/>
      <c r="CM503" s="5"/>
      <c r="CN503" s="5"/>
      <c r="CO503" s="5"/>
      <c r="CP503" s="155"/>
      <c r="CQ503" s="5"/>
      <c r="CR503" s="5"/>
      <c r="CS503" s="5"/>
      <c r="CT503" s="5"/>
      <c r="CU503" s="5"/>
      <c r="CV503" s="155"/>
      <c r="CW503" s="5"/>
      <c r="CX503" s="5"/>
      <c r="CY503" s="5"/>
      <c r="CZ503" s="5">
        <v>60</v>
      </c>
      <c r="DA503" s="5"/>
      <c r="DB503" s="5"/>
      <c r="DC503" s="5"/>
      <c r="DD503" s="5"/>
      <c r="DE503" s="5"/>
      <c r="DF503" s="5"/>
      <c r="DG503" s="5"/>
      <c r="DH503" s="155"/>
      <c r="DI503" s="5"/>
      <c r="DJ503" s="5"/>
      <c r="DK503" s="155"/>
      <c r="DL503" s="5"/>
      <c r="DM503" s="5"/>
      <c r="DN503" s="155"/>
      <c r="DO503" s="5"/>
      <c r="DP503" s="5"/>
      <c r="DQ503" s="5">
        <v>10</v>
      </c>
      <c r="DR503" s="5">
        <v>50</v>
      </c>
      <c r="DS503" s="5"/>
      <c r="DT503" s="5">
        <v>20</v>
      </c>
      <c r="DU503" s="5">
        <v>100</v>
      </c>
      <c r="DV503" s="5"/>
      <c r="DW503" s="5"/>
      <c r="DX503" s="5">
        <v>15</v>
      </c>
      <c r="DY503" s="155"/>
      <c r="DZ503" s="5"/>
      <c r="EA503" s="5"/>
      <c r="EB503" s="5"/>
      <c r="EC503" s="155"/>
      <c r="ED503" s="5">
        <v>12</v>
      </c>
      <c r="EE503" s="5"/>
      <c r="EF503" s="160"/>
      <c r="EG503" s="5"/>
      <c r="EH503" s="5"/>
      <c r="EI503" s="5"/>
      <c r="EJ503" s="5"/>
      <c r="EK503" s="5"/>
      <c r="EL503" s="150"/>
      <c r="EM503" s="5"/>
      <c r="EN503" s="5"/>
      <c r="EO503" s="5"/>
      <c r="EP503" s="5"/>
      <c r="EQ503" s="5"/>
      <c r="ER503" s="155"/>
      <c r="ES503" s="5"/>
      <c r="ET503" s="5"/>
      <c r="EU503" s="5">
        <v>10</v>
      </c>
      <c r="EV503" s="5"/>
      <c r="EW503" s="5"/>
      <c r="EX503" s="5"/>
      <c r="EY503" s="5"/>
      <c r="EZ503" s="5"/>
      <c r="FA503" s="155"/>
      <c r="FB503" s="5">
        <v>40</v>
      </c>
      <c r="FC503" s="5"/>
      <c r="FD503" s="155"/>
      <c r="FE503" s="5">
        <v>120</v>
      </c>
      <c r="FF503" s="5"/>
      <c r="FG503" s="155"/>
      <c r="FH503" s="5">
        <v>15</v>
      </c>
      <c r="FI503" s="5"/>
      <c r="FJ503" s="155"/>
      <c r="FK503" s="5">
        <v>20</v>
      </c>
      <c r="FL503" s="5"/>
      <c r="FM503" s="155"/>
      <c r="FN503" s="5">
        <v>60</v>
      </c>
      <c r="FO503" s="5"/>
      <c r="FP503" s="155"/>
      <c r="FQ503" s="5">
        <v>15</v>
      </c>
      <c r="FR503" s="5"/>
      <c r="FS503" s="5"/>
      <c r="FT503" s="5">
        <v>24</v>
      </c>
      <c r="FU503" s="5"/>
      <c r="FV503" s="5"/>
      <c r="FW503" s="5"/>
      <c r="FX503" s="5"/>
      <c r="FY503" s="5"/>
      <c r="FZ503" s="5"/>
      <c r="GA503" s="249"/>
    </row>
    <row r="504" spans="1:183" ht="21" customHeight="1">
      <c r="A504" s="46">
        <v>480</v>
      </c>
      <c r="B504" s="94" t="s">
        <v>1254</v>
      </c>
      <c r="C504" s="95" t="s">
        <v>1255</v>
      </c>
      <c r="D504" s="50" t="s">
        <v>78</v>
      </c>
      <c r="E504" s="27">
        <v>13365</v>
      </c>
      <c r="F504" s="28">
        <v>13</v>
      </c>
      <c r="G504" s="28"/>
      <c r="H504" s="269">
        <f t="shared" si="104"/>
        <v>13</v>
      </c>
      <c r="I504" s="93">
        <f t="shared" si="105"/>
        <v>0</v>
      </c>
      <c r="J504" s="49">
        <f t="shared" si="106"/>
        <v>8</v>
      </c>
      <c r="K504" s="263">
        <f t="shared" si="110"/>
        <v>8</v>
      </c>
      <c r="L504" s="147">
        <f t="shared" si="107"/>
        <v>4</v>
      </c>
      <c r="M504" s="136">
        <f t="shared" si="108"/>
        <v>5.2</v>
      </c>
      <c r="N504" s="188"/>
      <c r="O504" s="142">
        <f t="shared" si="109"/>
        <v>0</v>
      </c>
      <c r="P504" s="49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155"/>
      <c r="BS504" s="5"/>
      <c r="BT504" s="5"/>
      <c r="BU504" s="5"/>
      <c r="BV504" s="5"/>
      <c r="BW504" s="5"/>
      <c r="BX504" s="155"/>
      <c r="BY504" s="5"/>
      <c r="BZ504" s="5"/>
      <c r="CA504" s="155"/>
      <c r="CB504" s="5"/>
      <c r="CC504" s="5"/>
      <c r="CD504" s="15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155"/>
      <c r="CQ504" s="5"/>
      <c r="CR504" s="5"/>
      <c r="CS504" s="5"/>
      <c r="CT504" s="5"/>
      <c r="CU504" s="5"/>
      <c r="CV504" s="15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155"/>
      <c r="DI504" s="5"/>
      <c r="DJ504" s="5"/>
      <c r="DK504" s="155"/>
      <c r="DL504" s="5"/>
      <c r="DM504" s="5"/>
      <c r="DN504" s="15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155"/>
      <c r="DZ504" s="5"/>
      <c r="EA504" s="5"/>
      <c r="EB504" s="5"/>
      <c r="EC504" s="155"/>
      <c r="ED504" s="5"/>
      <c r="EE504" s="5"/>
      <c r="EF504" s="160"/>
      <c r="EG504" s="5"/>
      <c r="EH504" s="5"/>
      <c r="EI504" s="5"/>
      <c r="EJ504" s="5"/>
      <c r="EK504" s="5"/>
      <c r="EL504" s="150"/>
      <c r="EM504" s="5"/>
      <c r="EN504" s="5"/>
      <c r="EO504" s="5"/>
      <c r="EP504" s="5"/>
      <c r="EQ504" s="5"/>
      <c r="ER504" s="155"/>
      <c r="ES504" s="5"/>
      <c r="ET504" s="5"/>
      <c r="EU504" s="5"/>
      <c r="EV504" s="5"/>
      <c r="EW504" s="5"/>
      <c r="EX504" s="5"/>
      <c r="EY504" s="5"/>
      <c r="EZ504" s="5"/>
      <c r="FA504" s="155"/>
      <c r="FB504" s="5"/>
      <c r="FC504" s="5"/>
      <c r="FD504" s="155"/>
      <c r="FE504" s="5"/>
      <c r="FF504" s="5"/>
      <c r="FG504" s="155">
        <f>3+5</f>
        <v>8</v>
      </c>
      <c r="FH504" s="5">
        <v>4</v>
      </c>
      <c r="FI504" s="5"/>
      <c r="FJ504" s="155"/>
      <c r="FK504" s="5"/>
      <c r="FL504" s="5"/>
      <c r="FM504" s="155"/>
      <c r="FN504" s="5"/>
      <c r="FO504" s="5"/>
      <c r="FP504" s="15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249"/>
    </row>
    <row r="505" spans="1:183" ht="21" customHeight="1">
      <c r="A505" s="46">
        <v>481</v>
      </c>
      <c r="B505" s="210" t="s">
        <v>1256</v>
      </c>
      <c r="C505" s="95" t="s">
        <v>1257</v>
      </c>
      <c r="D505" s="50" t="s">
        <v>78</v>
      </c>
      <c r="E505" s="27">
        <v>535</v>
      </c>
      <c r="F505" s="28">
        <v>30</v>
      </c>
      <c r="G505" s="28"/>
      <c r="H505" s="269">
        <f t="shared" si="104"/>
        <v>30</v>
      </c>
      <c r="I505" s="93">
        <f t="shared" si="105"/>
        <v>0</v>
      </c>
      <c r="J505" s="49">
        <f t="shared" si="106"/>
        <v>0</v>
      </c>
      <c r="K505" s="263">
        <f t="shared" si="110"/>
        <v>0</v>
      </c>
      <c r="L505" s="147">
        <f t="shared" si="107"/>
        <v>100</v>
      </c>
      <c r="M505" s="136">
        <f t="shared" si="108"/>
        <v>130</v>
      </c>
      <c r="N505" s="188">
        <f>L505-K505-H505</f>
        <v>70</v>
      </c>
      <c r="O505" s="142">
        <f t="shared" si="109"/>
        <v>37450</v>
      </c>
      <c r="P505" s="49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155"/>
      <c r="BS505" s="5"/>
      <c r="BT505" s="5"/>
      <c r="BU505" s="5"/>
      <c r="BV505" s="5"/>
      <c r="BW505" s="5"/>
      <c r="BX505" s="155"/>
      <c r="BY505" s="5"/>
      <c r="BZ505" s="5"/>
      <c r="CA505" s="155"/>
      <c r="CB505" s="5"/>
      <c r="CC505" s="5"/>
      <c r="CD505" s="15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155"/>
      <c r="CQ505" s="5"/>
      <c r="CR505" s="5"/>
      <c r="CS505" s="5"/>
      <c r="CT505" s="5"/>
      <c r="CU505" s="5"/>
      <c r="CV505" s="15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155"/>
      <c r="DI505" s="5"/>
      <c r="DJ505" s="5"/>
      <c r="DK505" s="155"/>
      <c r="DL505" s="5"/>
      <c r="DM505" s="5"/>
      <c r="DN505" s="155"/>
      <c r="DO505" s="5"/>
      <c r="DP505" s="5"/>
      <c r="DQ505" s="5"/>
      <c r="DR505" s="5"/>
      <c r="DS505" s="5"/>
      <c r="DT505" s="5"/>
      <c r="DU505" s="5"/>
      <c r="DV505" s="5"/>
      <c r="DW505" s="5"/>
      <c r="DX505" s="39">
        <v>10</v>
      </c>
      <c r="DY505" s="155"/>
      <c r="DZ505" s="5"/>
      <c r="EA505" s="5"/>
      <c r="EB505" s="5"/>
      <c r="EC505" s="155"/>
      <c r="ED505" s="5"/>
      <c r="EE505" s="5"/>
      <c r="EF505" s="160"/>
      <c r="EG505" s="5"/>
      <c r="EH505" s="5"/>
      <c r="EI505" s="5"/>
      <c r="EJ505" s="5"/>
      <c r="EK505" s="5"/>
      <c r="EL505" s="150"/>
      <c r="EM505" s="5"/>
      <c r="EN505" s="5"/>
      <c r="EO505" s="5"/>
      <c r="EP505" s="5"/>
      <c r="EQ505" s="5"/>
      <c r="ER505" s="155"/>
      <c r="ES505" s="5"/>
      <c r="ET505" s="5"/>
      <c r="EU505" s="5"/>
      <c r="EV505" s="5"/>
      <c r="EW505" s="5"/>
      <c r="EX505" s="5"/>
      <c r="EY505" s="5"/>
      <c r="EZ505" s="5"/>
      <c r="FA505" s="155"/>
      <c r="FB505" s="5">
        <v>10</v>
      </c>
      <c r="FC505" s="5"/>
      <c r="FD505" s="155"/>
      <c r="FE505" s="5">
        <v>60</v>
      </c>
      <c r="FF505" s="5"/>
      <c r="FG505" s="155"/>
      <c r="FH505" s="5"/>
      <c r="FI505" s="5"/>
      <c r="FJ505" s="155"/>
      <c r="FK505" s="5">
        <v>10</v>
      </c>
      <c r="FL505" s="5"/>
      <c r="FM505" s="155"/>
      <c r="FN505" s="5">
        <v>10</v>
      </c>
      <c r="FO505" s="5"/>
      <c r="FP505" s="15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249"/>
    </row>
    <row r="506" spans="1:183" ht="21" customHeight="1">
      <c r="A506" s="46">
        <v>482</v>
      </c>
      <c r="B506" s="210" t="s">
        <v>1258</v>
      </c>
      <c r="C506" s="95" t="s">
        <v>2013</v>
      </c>
      <c r="D506" s="50" t="s">
        <v>78</v>
      </c>
      <c r="E506" s="27">
        <v>535</v>
      </c>
      <c r="F506" s="28">
        <v>10</v>
      </c>
      <c r="G506" s="28"/>
      <c r="H506" s="269">
        <f t="shared" si="104"/>
        <v>10</v>
      </c>
      <c r="I506" s="93">
        <f t="shared" si="105"/>
        <v>0</v>
      </c>
      <c r="J506" s="49">
        <f t="shared" si="106"/>
        <v>40</v>
      </c>
      <c r="K506" s="263">
        <f t="shared" si="110"/>
        <v>40</v>
      </c>
      <c r="L506" s="147">
        <f t="shared" si="107"/>
        <v>80</v>
      </c>
      <c r="M506" s="136">
        <f t="shared" si="108"/>
        <v>104</v>
      </c>
      <c r="N506" s="188">
        <f aca="true" t="shared" si="111" ref="N506:N511">L506-K506-H506</f>
        <v>30</v>
      </c>
      <c r="O506" s="142">
        <f t="shared" si="109"/>
        <v>16050</v>
      </c>
      <c r="P506" s="49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39">
        <v>40</v>
      </c>
      <c r="BM506" s="5">
        <v>40</v>
      </c>
      <c r="BN506" s="5"/>
      <c r="BO506" s="5"/>
      <c r="BP506" s="5"/>
      <c r="BQ506" s="5"/>
      <c r="BR506" s="155"/>
      <c r="BS506" s="5"/>
      <c r="BT506" s="5"/>
      <c r="BU506" s="5"/>
      <c r="BV506" s="5"/>
      <c r="BW506" s="5"/>
      <c r="BX506" s="155"/>
      <c r="BY506" s="5"/>
      <c r="BZ506" s="5"/>
      <c r="CA506" s="155"/>
      <c r="CB506" s="5"/>
      <c r="CC506" s="5"/>
      <c r="CD506" s="15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155"/>
      <c r="CQ506" s="5"/>
      <c r="CR506" s="5"/>
      <c r="CS506" s="5"/>
      <c r="CT506" s="5"/>
      <c r="CU506" s="5"/>
      <c r="CV506" s="15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155"/>
      <c r="DI506" s="5"/>
      <c r="DJ506" s="5"/>
      <c r="DK506" s="155"/>
      <c r="DL506" s="5"/>
      <c r="DM506" s="5"/>
      <c r="DN506" s="15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155"/>
      <c r="DZ506" s="5"/>
      <c r="EA506" s="5"/>
      <c r="EB506" s="5"/>
      <c r="EC506" s="155"/>
      <c r="ED506" s="5"/>
      <c r="EE506" s="5"/>
      <c r="EF506" s="160"/>
      <c r="EG506" s="5">
        <v>40</v>
      </c>
      <c r="EH506" s="5"/>
      <c r="EI506" s="5"/>
      <c r="EJ506" s="5"/>
      <c r="EK506" s="5"/>
      <c r="EL506" s="150"/>
      <c r="EM506" s="5"/>
      <c r="EN506" s="5"/>
      <c r="EO506" s="5"/>
      <c r="EP506" s="5"/>
      <c r="EQ506" s="5"/>
      <c r="ER506" s="155"/>
      <c r="ES506" s="5"/>
      <c r="ET506" s="5"/>
      <c r="EU506" s="5"/>
      <c r="EV506" s="5"/>
      <c r="EW506" s="5"/>
      <c r="EX506" s="5"/>
      <c r="EY506" s="5"/>
      <c r="EZ506" s="5"/>
      <c r="FA506" s="155"/>
      <c r="FB506" s="5"/>
      <c r="FC506" s="5"/>
      <c r="FD506" s="155"/>
      <c r="FE506" s="5"/>
      <c r="FF506" s="5"/>
      <c r="FG506" s="155"/>
      <c r="FH506" s="5"/>
      <c r="FI506" s="5"/>
      <c r="FJ506" s="155"/>
      <c r="FK506" s="5"/>
      <c r="FL506" s="5"/>
      <c r="FM506" s="155"/>
      <c r="FN506" s="5"/>
      <c r="FO506" s="5"/>
      <c r="FP506" s="15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249"/>
    </row>
    <row r="507" spans="1:183" ht="21" customHeight="1">
      <c r="A507" s="46">
        <v>483</v>
      </c>
      <c r="B507" s="210" t="s">
        <v>1259</v>
      </c>
      <c r="C507" s="95" t="s">
        <v>1260</v>
      </c>
      <c r="D507" s="50" t="s">
        <v>78</v>
      </c>
      <c r="E507" s="27">
        <v>1070</v>
      </c>
      <c r="F507" s="28">
        <v>30</v>
      </c>
      <c r="G507" s="28"/>
      <c r="H507" s="269">
        <f t="shared" si="104"/>
        <v>30</v>
      </c>
      <c r="I507" s="93">
        <f t="shared" si="105"/>
        <v>0</v>
      </c>
      <c r="J507" s="49">
        <f t="shared" si="106"/>
        <v>0</v>
      </c>
      <c r="K507" s="263">
        <f t="shared" si="110"/>
        <v>0</v>
      </c>
      <c r="L507" s="147">
        <f t="shared" si="107"/>
        <v>60</v>
      </c>
      <c r="M507" s="136">
        <f t="shared" si="108"/>
        <v>78</v>
      </c>
      <c r="N507" s="188">
        <f t="shared" si="111"/>
        <v>30</v>
      </c>
      <c r="O507" s="142">
        <f t="shared" si="109"/>
        <v>32100</v>
      </c>
      <c r="P507" s="49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155"/>
      <c r="BS507" s="5">
        <v>30</v>
      </c>
      <c r="BT507" s="5"/>
      <c r="BU507" s="5"/>
      <c r="BV507" s="5"/>
      <c r="BW507" s="5"/>
      <c r="BX507" s="155"/>
      <c r="BY507" s="5"/>
      <c r="BZ507" s="5"/>
      <c r="CA507" s="155"/>
      <c r="CB507" s="5"/>
      <c r="CC507" s="5"/>
      <c r="CD507" s="15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155"/>
      <c r="CQ507" s="5"/>
      <c r="CR507" s="5"/>
      <c r="CS507" s="5"/>
      <c r="CT507" s="5"/>
      <c r="CU507" s="5"/>
      <c r="CV507" s="155"/>
      <c r="CW507" s="5"/>
      <c r="CX507" s="5"/>
      <c r="CY507" s="5"/>
      <c r="CZ507" s="5"/>
      <c r="DA507" s="5"/>
      <c r="DB507" s="5"/>
      <c r="DC507" s="5"/>
      <c r="DD507" s="5"/>
      <c r="DE507" s="5"/>
      <c r="DF507" s="5">
        <v>30</v>
      </c>
      <c r="DG507" s="5"/>
      <c r="DH507" s="155"/>
      <c r="DI507" s="5"/>
      <c r="DJ507" s="5"/>
      <c r="DK507" s="155"/>
      <c r="DL507" s="5"/>
      <c r="DM507" s="5"/>
      <c r="DN507" s="15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155"/>
      <c r="DZ507" s="5"/>
      <c r="EA507" s="5"/>
      <c r="EB507" s="5"/>
      <c r="EC507" s="155"/>
      <c r="ED507" s="5"/>
      <c r="EE507" s="5"/>
      <c r="EF507" s="160"/>
      <c r="EG507" s="5"/>
      <c r="EH507" s="5"/>
      <c r="EI507" s="5"/>
      <c r="EJ507" s="5"/>
      <c r="EK507" s="5"/>
      <c r="EL507" s="150"/>
      <c r="EM507" s="5"/>
      <c r="EN507" s="5"/>
      <c r="EO507" s="5"/>
      <c r="EP507" s="5"/>
      <c r="EQ507" s="5"/>
      <c r="ER507" s="155"/>
      <c r="ES507" s="5"/>
      <c r="ET507" s="5"/>
      <c r="EU507" s="5"/>
      <c r="EV507" s="5"/>
      <c r="EW507" s="5"/>
      <c r="EX507" s="5"/>
      <c r="EY507" s="5"/>
      <c r="EZ507" s="5"/>
      <c r="FA507" s="155"/>
      <c r="FB507" s="5"/>
      <c r="FC507" s="5"/>
      <c r="FD507" s="155"/>
      <c r="FE507" s="5"/>
      <c r="FF507" s="5"/>
      <c r="FG507" s="155"/>
      <c r="FH507" s="5"/>
      <c r="FI507" s="5"/>
      <c r="FJ507" s="155"/>
      <c r="FK507" s="5"/>
      <c r="FL507" s="5"/>
      <c r="FM507" s="155"/>
      <c r="FN507" s="5"/>
      <c r="FO507" s="5"/>
      <c r="FP507" s="15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249"/>
    </row>
    <row r="508" spans="1:183" ht="21" customHeight="1">
      <c r="A508" s="46">
        <v>484</v>
      </c>
      <c r="B508" s="210" t="s">
        <v>1261</v>
      </c>
      <c r="C508" s="95" t="s">
        <v>1262</v>
      </c>
      <c r="D508" s="50" t="s">
        <v>78</v>
      </c>
      <c r="E508" s="27">
        <v>535</v>
      </c>
      <c r="F508" s="28">
        <v>60</v>
      </c>
      <c r="G508" s="28"/>
      <c r="H508" s="269">
        <f t="shared" si="104"/>
        <v>60</v>
      </c>
      <c r="I508" s="93">
        <f t="shared" si="105"/>
        <v>0</v>
      </c>
      <c r="J508" s="49">
        <f t="shared" si="106"/>
        <v>0</v>
      </c>
      <c r="K508" s="263">
        <f t="shared" si="110"/>
        <v>0</v>
      </c>
      <c r="L508" s="147">
        <f t="shared" si="107"/>
        <v>50</v>
      </c>
      <c r="M508" s="136">
        <f t="shared" si="108"/>
        <v>65</v>
      </c>
      <c r="N508" s="188"/>
      <c r="O508" s="142">
        <f t="shared" si="109"/>
        <v>0</v>
      </c>
      <c r="P508" s="49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39"/>
      <c r="BM508" s="5"/>
      <c r="BN508" s="5"/>
      <c r="BO508" s="5"/>
      <c r="BP508" s="5"/>
      <c r="BQ508" s="5"/>
      <c r="BR508" s="155"/>
      <c r="BS508" s="5"/>
      <c r="BT508" s="5"/>
      <c r="BU508" s="5"/>
      <c r="BV508" s="5"/>
      <c r="BW508" s="5"/>
      <c r="BX508" s="155"/>
      <c r="BY508" s="5"/>
      <c r="BZ508" s="5"/>
      <c r="CA508" s="155"/>
      <c r="CB508" s="5"/>
      <c r="CC508" s="5"/>
      <c r="CD508" s="15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155"/>
      <c r="CQ508" s="5"/>
      <c r="CR508" s="5"/>
      <c r="CS508" s="5"/>
      <c r="CT508" s="5"/>
      <c r="CU508" s="5"/>
      <c r="CV508" s="155"/>
      <c r="CW508" s="5"/>
      <c r="CX508" s="5"/>
      <c r="CY508" s="5"/>
      <c r="CZ508" s="5"/>
      <c r="DA508" s="5"/>
      <c r="DB508" s="5"/>
      <c r="DC508" s="5"/>
      <c r="DD508" s="5"/>
      <c r="DE508" s="5"/>
      <c r="DF508" s="5">
        <v>50</v>
      </c>
      <c r="DG508" s="5"/>
      <c r="DH508" s="155"/>
      <c r="DI508" s="5"/>
      <c r="DJ508" s="5"/>
      <c r="DK508" s="155"/>
      <c r="DL508" s="5"/>
      <c r="DM508" s="5"/>
      <c r="DN508" s="15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155"/>
      <c r="DZ508" s="5"/>
      <c r="EA508" s="5"/>
      <c r="EB508" s="5"/>
      <c r="EC508" s="155"/>
      <c r="ED508" s="5"/>
      <c r="EE508" s="5"/>
      <c r="EF508" s="160"/>
      <c r="EG508" s="5"/>
      <c r="EH508" s="5"/>
      <c r="EI508" s="5"/>
      <c r="EJ508" s="5"/>
      <c r="EK508" s="5"/>
      <c r="EL508" s="150"/>
      <c r="EM508" s="5"/>
      <c r="EN508" s="5"/>
      <c r="EO508" s="5"/>
      <c r="EP508" s="5"/>
      <c r="EQ508" s="5"/>
      <c r="ER508" s="155"/>
      <c r="ES508" s="5"/>
      <c r="ET508" s="5"/>
      <c r="EU508" s="5"/>
      <c r="EV508" s="5"/>
      <c r="EW508" s="5"/>
      <c r="EX508" s="5"/>
      <c r="EY508" s="5"/>
      <c r="EZ508" s="5"/>
      <c r="FA508" s="155"/>
      <c r="FB508" s="5"/>
      <c r="FC508" s="5"/>
      <c r="FD508" s="155"/>
      <c r="FE508" s="5"/>
      <c r="FF508" s="5"/>
      <c r="FG508" s="155"/>
      <c r="FH508" s="5"/>
      <c r="FI508" s="5"/>
      <c r="FJ508" s="155"/>
      <c r="FK508" s="5"/>
      <c r="FL508" s="5"/>
      <c r="FM508" s="155"/>
      <c r="FN508" s="5"/>
      <c r="FO508" s="5"/>
      <c r="FP508" s="15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249"/>
    </row>
    <row r="509" spans="1:183" ht="21" customHeight="1">
      <c r="A509" s="46">
        <v>485</v>
      </c>
      <c r="B509" s="210" t="s">
        <v>1887</v>
      </c>
      <c r="C509" s="95" t="s">
        <v>2014</v>
      </c>
      <c r="D509" s="50" t="s">
        <v>78</v>
      </c>
      <c r="E509" s="27">
        <v>600</v>
      </c>
      <c r="F509" s="28">
        <v>80</v>
      </c>
      <c r="G509" s="28"/>
      <c r="H509" s="269">
        <f t="shared" si="104"/>
        <v>80</v>
      </c>
      <c r="I509" s="93">
        <f t="shared" si="105"/>
        <v>0</v>
      </c>
      <c r="J509" s="49">
        <f t="shared" si="106"/>
        <v>40</v>
      </c>
      <c r="K509" s="263">
        <f t="shared" si="110"/>
        <v>40</v>
      </c>
      <c r="L509" s="147">
        <f t="shared" si="107"/>
        <v>80</v>
      </c>
      <c r="M509" s="136">
        <f t="shared" si="108"/>
        <v>104</v>
      </c>
      <c r="N509" s="188"/>
      <c r="O509" s="142">
        <f t="shared" si="109"/>
        <v>0</v>
      </c>
      <c r="P509" s="49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39">
        <v>40</v>
      </c>
      <c r="BM509" s="5">
        <v>80</v>
      </c>
      <c r="BN509" s="5"/>
      <c r="BO509" s="5"/>
      <c r="BP509" s="5"/>
      <c r="BQ509" s="5"/>
      <c r="BR509" s="155"/>
      <c r="BS509" s="5"/>
      <c r="BT509" s="5"/>
      <c r="BU509" s="5"/>
      <c r="BV509" s="5"/>
      <c r="BW509" s="5"/>
      <c r="BX509" s="155"/>
      <c r="BY509" s="5"/>
      <c r="BZ509" s="5"/>
      <c r="CA509" s="155"/>
      <c r="CB509" s="5"/>
      <c r="CC509" s="5"/>
      <c r="CD509" s="15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155"/>
      <c r="CQ509" s="5"/>
      <c r="CR509" s="5"/>
      <c r="CS509" s="5"/>
      <c r="CT509" s="5"/>
      <c r="CU509" s="5"/>
      <c r="CV509" s="15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155"/>
      <c r="DI509" s="5"/>
      <c r="DJ509" s="5"/>
      <c r="DK509" s="155"/>
      <c r="DL509" s="5"/>
      <c r="DM509" s="5"/>
      <c r="DN509" s="15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155"/>
      <c r="DZ509" s="5"/>
      <c r="EA509" s="5"/>
      <c r="EB509" s="5"/>
      <c r="EC509" s="155"/>
      <c r="ED509" s="5"/>
      <c r="EE509" s="5"/>
      <c r="EF509" s="160"/>
      <c r="EG509" s="5"/>
      <c r="EH509" s="5"/>
      <c r="EI509" s="5"/>
      <c r="EJ509" s="5"/>
      <c r="EK509" s="5"/>
      <c r="EL509" s="150"/>
      <c r="EM509" s="5"/>
      <c r="EN509" s="5"/>
      <c r="EO509" s="5"/>
      <c r="EP509" s="5"/>
      <c r="EQ509" s="5"/>
      <c r="ER509" s="155"/>
      <c r="ES509" s="5"/>
      <c r="ET509" s="5"/>
      <c r="EU509" s="5"/>
      <c r="EV509" s="5"/>
      <c r="EW509" s="5"/>
      <c r="EX509" s="5"/>
      <c r="EY509" s="5"/>
      <c r="EZ509" s="5"/>
      <c r="FA509" s="155"/>
      <c r="FB509" s="5"/>
      <c r="FC509" s="5"/>
      <c r="FD509" s="155"/>
      <c r="FE509" s="5"/>
      <c r="FF509" s="5"/>
      <c r="FG509" s="155"/>
      <c r="FH509" s="5"/>
      <c r="FI509" s="5"/>
      <c r="FJ509" s="155"/>
      <c r="FK509" s="5"/>
      <c r="FL509" s="5"/>
      <c r="FM509" s="155"/>
      <c r="FN509" s="5"/>
      <c r="FO509" s="5"/>
      <c r="FP509" s="15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249"/>
    </row>
    <row r="510" spans="1:183" ht="21" customHeight="1">
      <c r="A510" s="46">
        <v>486</v>
      </c>
      <c r="B510" s="210" t="s">
        <v>1263</v>
      </c>
      <c r="C510" s="95" t="s">
        <v>1264</v>
      </c>
      <c r="D510" s="50" t="s">
        <v>78</v>
      </c>
      <c r="E510" s="27">
        <v>535</v>
      </c>
      <c r="F510" s="28">
        <v>12</v>
      </c>
      <c r="G510" s="28"/>
      <c r="H510" s="269">
        <f t="shared" si="104"/>
        <v>12</v>
      </c>
      <c r="I510" s="93">
        <f t="shared" si="105"/>
        <v>0</v>
      </c>
      <c r="J510" s="49">
        <f t="shared" si="106"/>
        <v>0</v>
      </c>
      <c r="K510" s="263">
        <f t="shared" si="110"/>
        <v>0</v>
      </c>
      <c r="L510" s="147">
        <f t="shared" si="107"/>
        <v>100</v>
      </c>
      <c r="M510" s="136">
        <f t="shared" si="108"/>
        <v>130</v>
      </c>
      <c r="N510" s="188">
        <f t="shared" si="111"/>
        <v>88</v>
      </c>
      <c r="O510" s="142">
        <f t="shared" si="109"/>
        <v>47080</v>
      </c>
      <c r="P510" s="49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155"/>
      <c r="BS510" s="5"/>
      <c r="BT510" s="5"/>
      <c r="BU510" s="5"/>
      <c r="BV510" s="5"/>
      <c r="BW510" s="5"/>
      <c r="BX510" s="155"/>
      <c r="BY510" s="5"/>
      <c r="BZ510" s="5"/>
      <c r="CA510" s="155"/>
      <c r="CB510" s="5"/>
      <c r="CC510" s="5"/>
      <c r="CD510" s="15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155"/>
      <c r="CQ510" s="5"/>
      <c r="CR510" s="5"/>
      <c r="CS510" s="5"/>
      <c r="CT510" s="5"/>
      <c r="CU510" s="5"/>
      <c r="CV510" s="15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155"/>
      <c r="DI510" s="5"/>
      <c r="DJ510" s="5"/>
      <c r="DK510" s="155"/>
      <c r="DL510" s="5"/>
      <c r="DM510" s="5"/>
      <c r="DN510" s="155"/>
      <c r="DO510" s="5"/>
      <c r="DP510" s="5"/>
      <c r="DQ510" s="5"/>
      <c r="DR510" s="5"/>
      <c r="DS510" s="5"/>
      <c r="DT510" s="5"/>
      <c r="DU510" s="5"/>
      <c r="DV510" s="5"/>
      <c r="DW510" s="5"/>
      <c r="DX510" s="39">
        <v>10</v>
      </c>
      <c r="DY510" s="155"/>
      <c r="DZ510" s="5"/>
      <c r="EA510" s="5"/>
      <c r="EB510" s="5"/>
      <c r="EC510" s="155"/>
      <c r="ED510" s="5"/>
      <c r="EE510" s="5"/>
      <c r="EF510" s="160"/>
      <c r="EG510" s="5"/>
      <c r="EH510" s="5"/>
      <c r="EI510" s="5"/>
      <c r="EJ510" s="5"/>
      <c r="EK510" s="5"/>
      <c r="EL510" s="150"/>
      <c r="EM510" s="5"/>
      <c r="EN510" s="5"/>
      <c r="EO510" s="5"/>
      <c r="EP510" s="5"/>
      <c r="EQ510" s="5"/>
      <c r="ER510" s="155"/>
      <c r="ES510" s="5"/>
      <c r="ET510" s="5"/>
      <c r="EU510" s="5"/>
      <c r="EV510" s="5"/>
      <c r="EW510" s="5"/>
      <c r="EX510" s="5"/>
      <c r="EY510" s="5"/>
      <c r="EZ510" s="5"/>
      <c r="FA510" s="155"/>
      <c r="FB510" s="5">
        <v>10</v>
      </c>
      <c r="FC510" s="5"/>
      <c r="FD510" s="155"/>
      <c r="FE510" s="5">
        <v>60</v>
      </c>
      <c r="FF510" s="5"/>
      <c r="FG510" s="155"/>
      <c r="FH510" s="5"/>
      <c r="FI510" s="5"/>
      <c r="FJ510" s="155"/>
      <c r="FK510" s="5">
        <v>10</v>
      </c>
      <c r="FL510" s="5"/>
      <c r="FM510" s="155"/>
      <c r="FN510" s="5">
        <v>10</v>
      </c>
      <c r="FO510" s="5"/>
      <c r="FP510" s="15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249"/>
    </row>
    <row r="511" spans="1:183" ht="21" customHeight="1">
      <c r="A511" s="46">
        <v>487</v>
      </c>
      <c r="B511" s="210" t="s">
        <v>1265</v>
      </c>
      <c r="C511" s="95" t="s">
        <v>2015</v>
      </c>
      <c r="D511" s="50" t="s">
        <v>78</v>
      </c>
      <c r="E511" s="27">
        <v>535</v>
      </c>
      <c r="F511" s="28">
        <v>10</v>
      </c>
      <c r="G511" s="28"/>
      <c r="H511" s="269">
        <f t="shared" si="104"/>
        <v>10</v>
      </c>
      <c r="I511" s="93">
        <f t="shared" si="105"/>
        <v>0</v>
      </c>
      <c r="J511" s="49">
        <f t="shared" si="106"/>
        <v>40</v>
      </c>
      <c r="K511" s="263">
        <f t="shared" si="110"/>
        <v>40</v>
      </c>
      <c r="L511" s="147">
        <f t="shared" si="107"/>
        <v>80</v>
      </c>
      <c r="M511" s="136">
        <f t="shared" si="108"/>
        <v>104</v>
      </c>
      <c r="N511" s="188">
        <f t="shared" si="111"/>
        <v>30</v>
      </c>
      <c r="O511" s="142">
        <f t="shared" si="109"/>
        <v>16050</v>
      </c>
      <c r="P511" s="49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39">
        <v>40</v>
      </c>
      <c r="BM511" s="5">
        <v>40</v>
      </c>
      <c r="BN511" s="5"/>
      <c r="BO511" s="5"/>
      <c r="BP511" s="5"/>
      <c r="BQ511" s="5"/>
      <c r="BR511" s="155"/>
      <c r="BS511" s="5"/>
      <c r="BT511" s="5"/>
      <c r="BU511" s="5"/>
      <c r="BV511" s="5"/>
      <c r="BW511" s="5"/>
      <c r="BX511" s="155"/>
      <c r="BY511" s="5"/>
      <c r="BZ511" s="5"/>
      <c r="CA511" s="155"/>
      <c r="CB511" s="5"/>
      <c r="CC511" s="5"/>
      <c r="CD511" s="15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155"/>
      <c r="CQ511" s="5"/>
      <c r="CR511" s="5"/>
      <c r="CS511" s="5"/>
      <c r="CT511" s="5"/>
      <c r="CU511" s="5"/>
      <c r="CV511" s="15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155"/>
      <c r="DI511" s="5"/>
      <c r="DJ511" s="5"/>
      <c r="DK511" s="155"/>
      <c r="DL511" s="5"/>
      <c r="DM511" s="5"/>
      <c r="DN511" s="15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155"/>
      <c r="DZ511" s="5"/>
      <c r="EA511" s="5"/>
      <c r="EB511" s="5"/>
      <c r="EC511" s="155"/>
      <c r="ED511" s="5"/>
      <c r="EE511" s="5"/>
      <c r="EF511" s="160"/>
      <c r="EG511" s="5">
        <v>40</v>
      </c>
      <c r="EH511" s="5"/>
      <c r="EI511" s="5"/>
      <c r="EJ511" s="5"/>
      <c r="EK511" s="5"/>
      <c r="EL511" s="150"/>
      <c r="EM511" s="5"/>
      <c r="EN511" s="5"/>
      <c r="EO511" s="5"/>
      <c r="EP511" s="5"/>
      <c r="EQ511" s="5"/>
      <c r="ER511" s="155"/>
      <c r="ES511" s="5"/>
      <c r="ET511" s="5"/>
      <c r="EU511" s="5"/>
      <c r="EV511" s="5"/>
      <c r="EW511" s="5"/>
      <c r="EX511" s="5"/>
      <c r="EY511" s="5"/>
      <c r="EZ511" s="5"/>
      <c r="FA511" s="155"/>
      <c r="FB511" s="5"/>
      <c r="FC511" s="5"/>
      <c r="FD511" s="155"/>
      <c r="FE511" s="5"/>
      <c r="FF511" s="5"/>
      <c r="FG511" s="155"/>
      <c r="FH511" s="5"/>
      <c r="FI511" s="5"/>
      <c r="FJ511" s="155"/>
      <c r="FK511" s="5"/>
      <c r="FL511" s="5"/>
      <c r="FM511" s="155"/>
      <c r="FN511" s="5"/>
      <c r="FO511" s="5"/>
      <c r="FP511" s="15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249"/>
    </row>
    <row r="512" spans="1:183" ht="21" customHeight="1">
      <c r="A512" s="46">
        <v>488</v>
      </c>
      <c r="B512" s="210" t="s">
        <v>1266</v>
      </c>
      <c r="C512" s="95" t="s">
        <v>1267</v>
      </c>
      <c r="D512" s="50" t="s">
        <v>78</v>
      </c>
      <c r="E512" s="27">
        <v>1070</v>
      </c>
      <c r="F512" s="28">
        <v>30</v>
      </c>
      <c r="G512" s="28"/>
      <c r="H512" s="269">
        <f t="shared" si="104"/>
        <v>30</v>
      </c>
      <c r="I512" s="93">
        <f t="shared" si="105"/>
        <v>0</v>
      </c>
      <c r="J512" s="49">
        <f t="shared" si="106"/>
        <v>0</v>
      </c>
      <c r="K512" s="263">
        <f t="shared" si="110"/>
        <v>0</v>
      </c>
      <c r="L512" s="147">
        <f t="shared" si="107"/>
        <v>60</v>
      </c>
      <c r="M512" s="136">
        <f t="shared" si="108"/>
        <v>78</v>
      </c>
      <c r="N512" s="188">
        <f>L512-K512-H512</f>
        <v>30</v>
      </c>
      <c r="O512" s="142">
        <f t="shared" si="109"/>
        <v>32100</v>
      </c>
      <c r="P512" s="49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155"/>
      <c r="BS512" s="5">
        <v>30</v>
      </c>
      <c r="BT512" s="5"/>
      <c r="BU512" s="5"/>
      <c r="BV512" s="5"/>
      <c r="BW512" s="5"/>
      <c r="BX512" s="155"/>
      <c r="BY512" s="5"/>
      <c r="BZ512" s="5"/>
      <c r="CA512" s="155"/>
      <c r="CB512" s="5"/>
      <c r="CC512" s="5"/>
      <c r="CD512" s="15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155"/>
      <c r="CQ512" s="5"/>
      <c r="CR512" s="5"/>
      <c r="CS512" s="5"/>
      <c r="CT512" s="5"/>
      <c r="CU512" s="5"/>
      <c r="CV512" s="155"/>
      <c r="CW512" s="5"/>
      <c r="CX512" s="5"/>
      <c r="CY512" s="5"/>
      <c r="CZ512" s="5"/>
      <c r="DA512" s="5"/>
      <c r="DB512" s="5"/>
      <c r="DC512" s="5"/>
      <c r="DD512" s="5"/>
      <c r="DE512" s="5"/>
      <c r="DF512" s="5">
        <v>30</v>
      </c>
      <c r="DG512" s="5"/>
      <c r="DH512" s="155"/>
      <c r="DI512" s="5"/>
      <c r="DJ512" s="5"/>
      <c r="DK512" s="155"/>
      <c r="DL512" s="5"/>
      <c r="DM512" s="5"/>
      <c r="DN512" s="15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155"/>
      <c r="DZ512" s="5"/>
      <c r="EA512" s="5"/>
      <c r="EB512" s="5"/>
      <c r="EC512" s="155"/>
      <c r="ED512" s="5"/>
      <c r="EE512" s="5"/>
      <c r="EF512" s="160"/>
      <c r="EG512" s="5"/>
      <c r="EH512" s="5"/>
      <c r="EI512" s="5"/>
      <c r="EJ512" s="5"/>
      <c r="EK512" s="5"/>
      <c r="EL512" s="150"/>
      <c r="EM512" s="5"/>
      <c r="EN512" s="5"/>
      <c r="EO512" s="5"/>
      <c r="EP512" s="5"/>
      <c r="EQ512" s="5"/>
      <c r="ER512" s="155"/>
      <c r="ES512" s="5"/>
      <c r="ET512" s="5"/>
      <c r="EU512" s="5"/>
      <c r="EV512" s="5"/>
      <c r="EW512" s="5"/>
      <c r="EX512" s="5"/>
      <c r="EY512" s="5"/>
      <c r="EZ512" s="5"/>
      <c r="FA512" s="155"/>
      <c r="FB512" s="5"/>
      <c r="FC512" s="5"/>
      <c r="FD512" s="155"/>
      <c r="FE512" s="5"/>
      <c r="FF512" s="5"/>
      <c r="FG512" s="155"/>
      <c r="FH512" s="5"/>
      <c r="FI512" s="5"/>
      <c r="FJ512" s="155"/>
      <c r="FK512" s="5"/>
      <c r="FL512" s="5"/>
      <c r="FM512" s="155"/>
      <c r="FN512" s="5"/>
      <c r="FO512" s="5"/>
      <c r="FP512" s="15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249"/>
    </row>
    <row r="513" spans="1:183" ht="21" customHeight="1">
      <c r="A513" s="46">
        <v>489</v>
      </c>
      <c r="B513" s="94" t="s">
        <v>1268</v>
      </c>
      <c r="C513" s="97" t="s">
        <v>1269</v>
      </c>
      <c r="D513" s="50" t="s">
        <v>1060</v>
      </c>
      <c r="E513" s="27">
        <v>16050</v>
      </c>
      <c r="F513" s="28">
        <v>13</v>
      </c>
      <c r="G513" s="28"/>
      <c r="H513" s="269">
        <f t="shared" si="104"/>
        <v>13</v>
      </c>
      <c r="I513" s="93">
        <f t="shared" si="105"/>
        <v>0</v>
      </c>
      <c r="J513" s="49">
        <f t="shared" si="106"/>
        <v>0</v>
      </c>
      <c r="K513" s="263">
        <f t="shared" si="110"/>
        <v>0</v>
      </c>
      <c r="L513" s="147">
        <f t="shared" si="107"/>
        <v>0</v>
      </c>
      <c r="M513" s="136">
        <f t="shared" si="108"/>
        <v>0</v>
      </c>
      <c r="N513" s="188"/>
      <c r="O513" s="142">
        <f t="shared" si="109"/>
        <v>0</v>
      </c>
      <c r="P513" s="49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155"/>
      <c r="BS513" s="5"/>
      <c r="BT513" s="5"/>
      <c r="BU513" s="5"/>
      <c r="BV513" s="5"/>
      <c r="BW513" s="5"/>
      <c r="BX513" s="155"/>
      <c r="BY513" s="5"/>
      <c r="BZ513" s="5"/>
      <c r="CA513" s="155"/>
      <c r="CB513" s="5"/>
      <c r="CC513" s="5"/>
      <c r="CD513" s="15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155"/>
      <c r="CQ513" s="5"/>
      <c r="CR513" s="5"/>
      <c r="CS513" s="5"/>
      <c r="CT513" s="5"/>
      <c r="CU513" s="5"/>
      <c r="CV513" s="15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155"/>
      <c r="DI513" s="5"/>
      <c r="DJ513" s="5"/>
      <c r="DK513" s="155"/>
      <c r="DL513" s="5"/>
      <c r="DM513" s="5"/>
      <c r="DN513" s="15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155"/>
      <c r="DZ513" s="5"/>
      <c r="EA513" s="5"/>
      <c r="EB513" s="5"/>
      <c r="EC513" s="155"/>
      <c r="ED513" s="5"/>
      <c r="EE513" s="5"/>
      <c r="EF513" s="160"/>
      <c r="EG513" s="5"/>
      <c r="EH513" s="5"/>
      <c r="EI513" s="5"/>
      <c r="EJ513" s="5"/>
      <c r="EK513" s="5"/>
      <c r="EL513" s="150"/>
      <c r="EM513" s="5"/>
      <c r="EN513" s="5"/>
      <c r="EO513" s="5"/>
      <c r="EP513" s="5"/>
      <c r="EQ513" s="5"/>
      <c r="ER513" s="155"/>
      <c r="ES513" s="5"/>
      <c r="ET513" s="5"/>
      <c r="EU513" s="5"/>
      <c r="EV513" s="5"/>
      <c r="EW513" s="5"/>
      <c r="EX513" s="5"/>
      <c r="EY513" s="5"/>
      <c r="EZ513" s="5"/>
      <c r="FA513" s="155"/>
      <c r="FB513" s="5"/>
      <c r="FC513" s="5"/>
      <c r="FD513" s="155"/>
      <c r="FE513" s="5"/>
      <c r="FF513" s="5"/>
      <c r="FG513" s="155"/>
      <c r="FH513" s="5"/>
      <c r="FI513" s="5"/>
      <c r="FJ513" s="155"/>
      <c r="FK513" s="5"/>
      <c r="FL513" s="5"/>
      <c r="FM513" s="155"/>
      <c r="FN513" s="5"/>
      <c r="FO513" s="5"/>
      <c r="FP513" s="15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249"/>
    </row>
    <row r="514" spans="1:183" ht="21" customHeight="1">
      <c r="A514" s="46">
        <v>490</v>
      </c>
      <c r="B514" s="210" t="s">
        <v>1270</v>
      </c>
      <c r="C514" s="95" t="s">
        <v>1271</v>
      </c>
      <c r="D514" s="50" t="s">
        <v>78</v>
      </c>
      <c r="E514" s="27">
        <v>10700</v>
      </c>
      <c r="F514" s="28">
        <v>0</v>
      </c>
      <c r="G514" s="28"/>
      <c r="H514" s="269">
        <f t="shared" si="104"/>
        <v>0</v>
      </c>
      <c r="I514" s="93">
        <f t="shared" si="105"/>
        <v>0</v>
      </c>
      <c r="J514" s="49">
        <f t="shared" si="106"/>
        <v>107</v>
      </c>
      <c r="K514" s="263">
        <f t="shared" si="110"/>
        <v>107</v>
      </c>
      <c r="L514" s="147">
        <f t="shared" si="107"/>
        <v>200</v>
      </c>
      <c r="M514" s="136">
        <f t="shared" si="108"/>
        <v>260</v>
      </c>
      <c r="N514" s="188">
        <f>L514-K514-H514</f>
        <v>93</v>
      </c>
      <c r="O514" s="142">
        <f t="shared" si="109"/>
        <v>995100</v>
      </c>
      <c r="P514" s="49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155"/>
      <c r="BS514" s="5"/>
      <c r="BT514" s="5"/>
      <c r="BU514" s="5"/>
      <c r="BV514" s="5"/>
      <c r="BW514" s="5"/>
      <c r="BX514" s="155">
        <v>50</v>
      </c>
      <c r="BY514" s="5">
        <v>100</v>
      </c>
      <c r="BZ514" s="5"/>
      <c r="CA514" s="155"/>
      <c r="CB514" s="5"/>
      <c r="CC514" s="5"/>
      <c r="CD514" s="15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155">
        <v>57</v>
      </c>
      <c r="CQ514" s="5">
        <v>100</v>
      </c>
      <c r="CR514" s="5"/>
      <c r="CS514" s="5"/>
      <c r="CT514" s="5"/>
      <c r="CU514" s="5"/>
      <c r="CV514" s="15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155"/>
      <c r="DI514" s="5"/>
      <c r="DJ514" s="5"/>
      <c r="DK514" s="155"/>
      <c r="DL514" s="5"/>
      <c r="DM514" s="5"/>
      <c r="DN514" s="15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155"/>
      <c r="DZ514" s="5"/>
      <c r="EA514" s="5"/>
      <c r="EB514" s="5"/>
      <c r="EC514" s="155"/>
      <c r="ED514" s="5"/>
      <c r="EE514" s="5"/>
      <c r="EF514" s="160"/>
      <c r="EG514" s="5"/>
      <c r="EH514" s="5"/>
      <c r="EI514" s="5"/>
      <c r="EJ514" s="5"/>
      <c r="EK514" s="5"/>
      <c r="EL514" s="150"/>
      <c r="EM514" s="5"/>
      <c r="EN514" s="5"/>
      <c r="EO514" s="5"/>
      <c r="EP514" s="5"/>
      <c r="EQ514" s="5"/>
      <c r="ER514" s="155"/>
      <c r="ES514" s="5"/>
      <c r="ET514" s="5"/>
      <c r="EU514" s="5"/>
      <c r="EV514" s="5"/>
      <c r="EW514" s="5"/>
      <c r="EX514" s="5"/>
      <c r="EY514" s="5"/>
      <c r="EZ514" s="5"/>
      <c r="FA514" s="155"/>
      <c r="FB514" s="5"/>
      <c r="FC514" s="5"/>
      <c r="FD514" s="155"/>
      <c r="FE514" s="5"/>
      <c r="FF514" s="5"/>
      <c r="FG514" s="155"/>
      <c r="FH514" s="5"/>
      <c r="FI514" s="5"/>
      <c r="FJ514" s="155"/>
      <c r="FK514" s="5"/>
      <c r="FL514" s="5"/>
      <c r="FM514" s="155"/>
      <c r="FN514" s="5"/>
      <c r="FO514" s="5"/>
      <c r="FP514" s="15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249"/>
    </row>
    <row r="515" spans="1:183" ht="21" customHeight="1">
      <c r="A515" s="46">
        <v>491</v>
      </c>
      <c r="B515" s="210" t="s">
        <v>1272</v>
      </c>
      <c r="C515" s="95" t="s">
        <v>1273</v>
      </c>
      <c r="D515" s="50" t="s">
        <v>78</v>
      </c>
      <c r="E515" s="27">
        <v>4750.8</v>
      </c>
      <c r="F515" s="28">
        <v>55</v>
      </c>
      <c r="G515" s="28"/>
      <c r="H515" s="269">
        <f t="shared" si="104"/>
        <v>55</v>
      </c>
      <c r="I515" s="93">
        <f t="shared" si="105"/>
        <v>0</v>
      </c>
      <c r="J515" s="49">
        <f t="shared" si="106"/>
        <v>30</v>
      </c>
      <c r="K515" s="263">
        <f t="shared" si="110"/>
        <v>30</v>
      </c>
      <c r="L515" s="147">
        <f t="shared" si="107"/>
        <v>20</v>
      </c>
      <c r="M515" s="136">
        <f t="shared" si="108"/>
        <v>26</v>
      </c>
      <c r="N515" s="188"/>
      <c r="O515" s="142">
        <f t="shared" si="109"/>
        <v>0</v>
      </c>
      <c r="P515" s="49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155"/>
      <c r="BS515" s="5"/>
      <c r="BT515" s="5"/>
      <c r="BU515" s="5"/>
      <c r="BV515" s="5"/>
      <c r="BW515" s="5"/>
      <c r="BX515" s="155"/>
      <c r="BY515" s="5"/>
      <c r="BZ515" s="5"/>
      <c r="CA515" s="155"/>
      <c r="CB515" s="5"/>
      <c r="CC515" s="5"/>
      <c r="CD515" s="155">
        <v>30</v>
      </c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155"/>
      <c r="CQ515" s="5"/>
      <c r="CR515" s="5"/>
      <c r="CS515" s="5"/>
      <c r="CT515" s="5"/>
      <c r="CU515" s="5"/>
      <c r="CV515" s="155"/>
      <c r="CW515" s="5">
        <v>20</v>
      </c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155"/>
      <c r="DI515" s="5"/>
      <c r="DJ515" s="5"/>
      <c r="DK515" s="155"/>
      <c r="DL515" s="5"/>
      <c r="DM515" s="5"/>
      <c r="DN515" s="15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155"/>
      <c r="DZ515" s="5"/>
      <c r="EA515" s="5"/>
      <c r="EB515" s="5"/>
      <c r="EC515" s="155"/>
      <c r="ED515" s="5"/>
      <c r="EE515" s="5"/>
      <c r="EF515" s="160"/>
      <c r="EG515" s="5"/>
      <c r="EH515" s="5"/>
      <c r="EI515" s="5"/>
      <c r="EJ515" s="5"/>
      <c r="EK515" s="5"/>
      <c r="EL515" s="150"/>
      <c r="EM515" s="5"/>
      <c r="EN515" s="5"/>
      <c r="EO515" s="5"/>
      <c r="EP515" s="5"/>
      <c r="EQ515" s="5"/>
      <c r="ER515" s="155"/>
      <c r="ES515" s="5"/>
      <c r="ET515" s="5"/>
      <c r="EU515" s="5"/>
      <c r="EV515" s="5"/>
      <c r="EW515" s="5"/>
      <c r="EX515" s="5"/>
      <c r="EY515" s="5"/>
      <c r="EZ515" s="5"/>
      <c r="FA515" s="155"/>
      <c r="FB515" s="5"/>
      <c r="FC515" s="5"/>
      <c r="FD515" s="155"/>
      <c r="FE515" s="5"/>
      <c r="FF515" s="5"/>
      <c r="FG515" s="155"/>
      <c r="FH515" s="5"/>
      <c r="FI515" s="5"/>
      <c r="FJ515" s="155"/>
      <c r="FK515" s="5"/>
      <c r="FL515" s="5"/>
      <c r="FM515" s="155"/>
      <c r="FN515" s="5"/>
      <c r="FO515" s="5"/>
      <c r="FP515" s="15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249"/>
    </row>
    <row r="516" spans="1:183" ht="21" customHeight="1">
      <c r="A516" s="46">
        <v>492</v>
      </c>
      <c r="B516" s="210" t="s">
        <v>1274</v>
      </c>
      <c r="C516" s="95" t="s">
        <v>1275</v>
      </c>
      <c r="D516" s="50" t="s">
        <v>78</v>
      </c>
      <c r="E516" s="27">
        <v>7072.7</v>
      </c>
      <c r="F516" s="28">
        <v>112</v>
      </c>
      <c r="G516" s="28"/>
      <c r="H516" s="269">
        <f t="shared" si="104"/>
        <v>112</v>
      </c>
      <c r="I516" s="93">
        <f t="shared" si="105"/>
        <v>0</v>
      </c>
      <c r="J516" s="49">
        <f t="shared" si="106"/>
        <v>14</v>
      </c>
      <c r="K516" s="263">
        <f t="shared" si="110"/>
        <v>14</v>
      </c>
      <c r="L516" s="147">
        <f t="shared" si="107"/>
        <v>100</v>
      </c>
      <c r="M516" s="136">
        <f t="shared" si="108"/>
        <v>130</v>
      </c>
      <c r="N516" s="188"/>
      <c r="O516" s="142">
        <f t="shared" si="109"/>
        <v>0</v>
      </c>
      <c r="P516" s="49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155"/>
      <c r="BS516" s="5"/>
      <c r="BT516" s="5"/>
      <c r="BU516" s="5"/>
      <c r="BV516" s="5"/>
      <c r="BW516" s="5"/>
      <c r="BX516" s="155"/>
      <c r="BY516" s="5"/>
      <c r="BZ516" s="5"/>
      <c r="CA516" s="155"/>
      <c r="CB516" s="5"/>
      <c r="CC516" s="5"/>
      <c r="CD516" s="155"/>
      <c r="CE516" s="5"/>
      <c r="CF516" s="5"/>
      <c r="CG516" s="5">
        <v>14</v>
      </c>
      <c r="CH516" s="5">
        <v>30</v>
      </c>
      <c r="CI516" s="5"/>
      <c r="CJ516" s="5"/>
      <c r="CK516" s="5"/>
      <c r="CL516" s="5"/>
      <c r="CM516" s="5"/>
      <c r="CN516" s="5"/>
      <c r="CO516" s="5"/>
      <c r="CP516" s="155"/>
      <c r="CQ516" s="5"/>
      <c r="CR516" s="5"/>
      <c r="CS516" s="5"/>
      <c r="CT516" s="5"/>
      <c r="CU516" s="5"/>
      <c r="CV516" s="155"/>
      <c r="CW516" s="5"/>
      <c r="CX516" s="5"/>
      <c r="CY516" s="5"/>
      <c r="CZ516" s="5">
        <v>70</v>
      </c>
      <c r="DA516" s="5"/>
      <c r="DB516" s="5"/>
      <c r="DC516" s="5"/>
      <c r="DD516" s="5"/>
      <c r="DE516" s="5"/>
      <c r="DF516" s="5"/>
      <c r="DG516" s="5"/>
      <c r="DH516" s="155"/>
      <c r="DI516" s="5"/>
      <c r="DJ516" s="5"/>
      <c r="DK516" s="155"/>
      <c r="DL516" s="5"/>
      <c r="DM516" s="5"/>
      <c r="DN516" s="15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155"/>
      <c r="DZ516" s="5"/>
      <c r="EA516" s="5"/>
      <c r="EB516" s="5"/>
      <c r="EC516" s="155"/>
      <c r="ED516" s="5"/>
      <c r="EE516" s="5"/>
      <c r="EF516" s="160"/>
      <c r="EG516" s="5"/>
      <c r="EH516" s="5"/>
      <c r="EI516" s="5"/>
      <c r="EJ516" s="5"/>
      <c r="EK516" s="5"/>
      <c r="EL516" s="150"/>
      <c r="EM516" s="5"/>
      <c r="EN516" s="5"/>
      <c r="EO516" s="5"/>
      <c r="EP516" s="5"/>
      <c r="EQ516" s="5"/>
      <c r="ER516" s="155"/>
      <c r="ES516" s="5"/>
      <c r="ET516" s="5"/>
      <c r="EU516" s="5"/>
      <c r="EV516" s="5"/>
      <c r="EW516" s="5"/>
      <c r="EX516" s="5"/>
      <c r="EY516" s="5"/>
      <c r="EZ516" s="5"/>
      <c r="FA516" s="155"/>
      <c r="FB516" s="5"/>
      <c r="FC516" s="5"/>
      <c r="FD516" s="155"/>
      <c r="FE516" s="5"/>
      <c r="FF516" s="5"/>
      <c r="FG516" s="155"/>
      <c r="FH516" s="5"/>
      <c r="FI516" s="5"/>
      <c r="FJ516" s="155"/>
      <c r="FK516" s="5"/>
      <c r="FL516" s="5"/>
      <c r="FM516" s="155"/>
      <c r="FN516" s="5"/>
      <c r="FO516" s="5"/>
      <c r="FP516" s="15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249"/>
    </row>
    <row r="517" spans="1:183" ht="21" customHeight="1">
      <c r="A517" s="46">
        <v>493</v>
      </c>
      <c r="B517" s="210" t="s">
        <v>1276</v>
      </c>
      <c r="C517" s="95" t="s">
        <v>1277</v>
      </c>
      <c r="D517" s="50" t="s">
        <v>78</v>
      </c>
      <c r="E517" s="27">
        <v>17334</v>
      </c>
      <c r="F517" s="28">
        <v>56</v>
      </c>
      <c r="G517" s="28"/>
      <c r="H517" s="269">
        <f t="shared" si="104"/>
        <v>56</v>
      </c>
      <c r="I517" s="93">
        <f t="shared" si="105"/>
        <v>0</v>
      </c>
      <c r="J517" s="49">
        <f t="shared" si="106"/>
        <v>290</v>
      </c>
      <c r="K517" s="263">
        <f t="shared" si="110"/>
        <v>290</v>
      </c>
      <c r="L517" s="147">
        <f t="shared" si="107"/>
        <v>128</v>
      </c>
      <c r="M517" s="136">
        <f t="shared" si="108"/>
        <v>166.4</v>
      </c>
      <c r="N517" s="188"/>
      <c r="O517" s="142">
        <f t="shared" si="109"/>
        <v>0</v>
      </c>
      <c r="P517" s="49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155"/>
      <c r="BS517" s="5"/>
      <c r="BT517" s="5"/>
      <c r="BU517" s="5"/>
      <c r="BV517" s="5"/>
      <c r="BW517" s="5"/>
      <c r="BX517" s="155"/>
      <c r="BY517" s="5"/>
      <c r="BZ517" s="5"/>
      <c r="CA517" s="155"/>
      <c r="CB517" s="5"/>
      <c r="CC517" s="5"/>
      <c r="CD517" s="155">
        <v>183</v>
      </c>
      <c r="CE517" s="5"/>
      <c r="CF517" s="5"/>
      <c r="CG517" s="5">
        <v>12</v>
      </c>
      <c r="CH517" s="5"/>
      <c r="CI517" s="5"/>
      <c r="CJ517" s="5"/>
      <c r="CK517" s="5"/>
      <c r="CL517" s="5"/>
      <c r="CM517" s="5"/>
      <c r="CN517" s="5"/>
      <c r="CO517" s="5"/>
      <c r="CP517" s="155">
        <f>16+44</f>
        <v>60</v>
      </c>
      <c r="CQ517" s="5"/>
      <c r="CR517" s="5"/>
      <c r="CS517" s="5"/>
      <c r="CT517" s="5"/>
      <c r="CU517" s="5"/>
      <c r="CV517" s="155">
        <v>35</v>
      </c>
      <c r="CW517" s="5">
        <v>78</v>
      </c>
      <c r="CX517" s="5"/>
      <c r="CY517" s="5"/>
      <c r="CZ517" s="5">
        <v>50</v>
      </c>
      <c r="DA517" s="5"/>
      <c r="DB517" s="5"/>
      <c r="DC517" s="5"/>
      <c r="DD517" s="5"/>
      <c r="DE517" s="5"/>
      <c r="DF517" s="5"/>
      <c r="DG517" s="5"/>
      <c r="DH517" s="155"/>
      <c r="DI517" s="5"/>
      <c r="DJ517" s="5"/>
      <c r="DK517" s="155"/>
      <c r="DL517" s="5"/>
      <c r="DM517" s="5"/>
      <c r="DN517" s="15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155"/>
      <c r="DZ517" s="5"/>
      <c r="EA517" s="5"/>
      <c r="EB517" s="5"/>
      <c r="EC517" s="155"/>
      <c r="ED517" s="5"/>
      <c r="EE517" s="5"/>
      <c r="EF517" s="160"/>
      <c r="EG517" s="5"/>
      <c r="EH517" s="5"/>
      <c r="EI517" s="5"/>
      <c r="EJ517" s="5"/>
      <c r="EK517" s="5"/>
      <c r="EL517" s="150"/>
      <c r="EM517" s="5"/>
      <c r="EN517" s="5"/>
      <c r="EO517" s="5"/>
      <c r="EP517" s="5"/>
      <c r="EQ517" s="5"/>
      <c r="ER517" s="155"/>
      <c r="ES517" s="5"/>
      <c r="ET517" s="5"/>
      <c r="EU517" s="5"/>
      <c r="EV517" s="5"/>
      <c r="EW517" s="5"/>
      <c r="EX517" s="5"/>
      <c r="EY517" s="5"/>
      <c r="EZ517" s="5"/>
      <c r="FA517" s="155"/>
      <c r="FB517" s="5"/>
      <c r="FC517" s="5"/>
      <c r="FD517" s="155"/>
      <c r="FE517" s="5"/>
      <c r="FF517" s="5"/>
      <c r="FG517" s="155"/>
      <c r="FH517" s="5"/>
      <c r="FI517" s="5"/>
      <c r="FJ517" s="155"/>
      <c r="FK517" s="5"/>
      <c r="FL517" s="5"/>
      <c r="FM517" s="155"/>
      <c r="FN517" s="5"/>
      <c r="FO517" s="5"/>
      <c r="FP517" s="15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249"/>
    </row>
    <row r="518" spans="1:183" ht="21" customHeight="1">
      <c r="A518" s="46">
        <v>494</v>
      </c>
      <c r="B518" s="210" t="s">
        <v>1278</v>
      </c>
      <c r="C518" s="95" t="s">
        <v>1279</v>
      </c>
      <c r="D518" s="50" t="s">
        <v>78</v>
      </c>
      <c r="E518" s="27">
        <v>6687.5</v>
      </c>
      <c r="F518" s="28">
        <v>0</v>
      </c>
      <c r="G518" s="28"/>
      <c r="H518" s="269">
        <f t="shared" si="104"/>
        <v>0</v>
      </c>
      <c r="I518" s="93">
        <f t="shared" si="105"/>
        <v>0</v>
      </c>
      <c r="J518" s="49">
        <f t="shared" si="106"/>
        <v>0</v>
      </c>
      <c r="K518" s="263">
        <f t="shared" si="110"/>
        <v>0</v>
      </c>
      <c r="L518" s="147">
        <f t="shared" si="107"/>
        <v>3</v>
      </c>
      <c r="M518" s="136">
        <f t="shared" si="108"/>
        <v>3.9000000000000004</v>
      </c>
      <c r="N518" s="188">
        <f>L518-K518-H518</f>
        <v>3</v>
      </c>
      <c r="O518" s="142">
        <f t="shared" si="109"/>
        <v>20062.5</v>
      </c>
      <c r="P518" s="49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155"/>
      <c r="BS518" s="5"/>
      <c r="BT518" s="5"/>
      <c r="BU518" s="5"/>
      <c r="BV518" s="5"/>
      <c r="BW518" s="5"/>
      <c r="BX518" s="155"/>
      <c r="BY518" s="5"/>
      <c r="BZ518" s="5"/>
      <c r="CA518" s="155"/>
      <c r="CB518" s="5"/>
      <c r="CC518" s="5"/>
      <c r="CD518" s="15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155"/>
      <c r="CQ518" s="5"/>
      <c r="CR518" s="5"/>
      <c r="CS518" s="5"/>
      <c r="CT518" s="5"/>
      <c r="CU518" s="5"/>
      <c r="CV518" s="155"/>
      <c r="CW518" s="5">
        <v>3</v>
      </c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155"/>
      <c r="DI518" s="5"/>
      <c r="DJ518" s="5"/>
      <c r="DK518" s="155"/>
      <c r="DL518" s="5"/>
      <c r="DM518" s="5"/>
      <c r="DN518" s="15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155"/>
      <c r="DZ518" s="5"/>
      <c r="EA518" s="5"/>
      <c r="EB518" s="5"/>
      <c r="EC518" s="155"/>
      <c r="ED518" s="5"/>
      <c r="EE518" s="5"/>
      <c r="EF518" s="160"/>
      <c r="EG518" s="5"/>
      <c r="EH518" s="5"/>
      <c r="EI518" s="5"/>
      <c r="EJ518" s="5"/>
      <c r="EK518" s="5"/>
      <c r="EL518" s="150"/>
      <c r="EM518" s="5"/>
      <c r="EN518" s="5"/>
      <c r="EO518" s="5"/>
      <c r="EP518" s="5"/>
      <c r="EQ518" s="5"/>
      <c r="ER518" s="155"/>
      <c r="ES518" s="5"/>
      <c r="ET518" s="5"/>
      <c r="EU518" s="5"/>
      <c r="EV518" s="5"/>
      <c r="EW518" s="5"/>
      <c r="EX518" s="5"/>
      <c r="EY518" s="5"/>
      <c r="EZ518" s="5"/>
      <c r="FA518" s="155"/>
      <c r="FB518" s="5"/>
      <c r="FC518" s="5"/>
      <c r="FD518" s="155"/>
      <c r="FE518" s="5"/>
      <c r="FF518" s="5"/>
      <c r="FG518" s="155"/>
      <c r="FH518" s="5"/>
      <c r="FI518" s="5"/>
      <c r="FJ518" s="155"/>
      <c r="FK518" s="5"/>
      <c r="FL518" s="5"/>
      <c r="FM518" s="155"/>
      <c r="FN518" s="5"/>
      <c r="FO518" s="5"/>
      <c r="FP518" s="15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249"/>
    </row>
    <row r="519" spans="1:183" ht="21" customHeight="1">
      <c r="A519" s="46"/>
      <c r="B519" s="308" t="s">
        <v>2072</v>
      </c>
      <c r="C519" s="244" t="s">
        <v>1541</v>
      </c>
      <c r="D519" s="50"/>
      <c r="E519" s="27"/>
      <c r="F519" s="28"/>
      <c r="G519" s="28"/>
      <c r="H519" s="269">
        <f t="shared" si="104"/>
        <v>0</v>
      </c>
      <c r="I519" s="93">
        <f t="shared" si="105"/>
        <v>0</v>
      </c>
      <c r="J519" s="49">
        <f t="shared" si="106"/>
        <v>0</v>
      </c>
      <c r="K519" s="263">
        <f t="shared" si="110"/>
        <v>0</v>
      </c>
      <c r="L519" s="147">
        <f t="shared" si="107"/>
        <v>0</v>
      </c>
      <c r="M519" s="136">
        <f t="shared" si="108"/>
        <v>0</v>
      </c>
      <c r="N519" s="188">
        <f>L519-K519-H519</f>
        <v>0</v>
      </c>
      <c r="O519" s="142">
        <f t="shared" si="109"/>
        <v>0</v>
      </c>
      <c r="P519" s="49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155"/>
      <c r="BS519" s="5"/>
      <c r="BT519" s="5"/>
      <c r="BU519" s="5"/>
      <c r="BV519" s="5"/>
      <c r="BW519" s="5"/>
      <c r="BX519" s="155"/>
      <c r="BY519" s="5"/>
      <c r="BZ519" s="5"/>
      <c r="CA519" s="155"/>
      <c r="CB519" s="5"/>
      <c r="CC519" s="5"/>
      <c r="CD519" s="15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155"/>
      <c r="CQ519" s="5"/>
      <c r="CR519" s="5"/>
      <c r="CS519" s="5"/>
      <c r="CT519" s="5"/>
      <c r="CU519" s="5"/>
      <c r="CV519" s="15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155"/>
      <c r="DI519" s="5"/>
      <c r="DJ519" s="5"/>
      <c r="DK519" s="155"/>
      <c r="DL519" s="5"/>
      <c r="DM519" s="5"/>
      <c r="DN519" s="15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155"/>
      <c r="DZ519" s="5"/>
      <c r="EA519" s="5"/>
      <c r="EB519" s="5"/>
      <c r="EC519" s="155"/>
      <c r="ED519" s="5"/>
      <c r="EE519" s="5"/>
      <c r="EF519" s="160"/>
      <c r="EG519" s="5"/>
      <c r="EH519" s="5"/>
      <c r="EI519" s="5"/>
      <c r="EJ519" s="5"/>
      <c r="EK519" s="5"/>
      <c r="EL519" s="150"/>
      <c r="EM519" s="5"/>
      <c r="EN519" s="5"/>
      <c r="EO519" s="5"/>
      <c r="EP519" s="5"/>
      <c r="EQ519" s="5"/>
      <c r="ER519" s="155"/>
      <c r="ES519" s="5"/>
      <c r="ET519" s="5"/>
      <c r="EU519" s="5"/>
      <c r="EV519" s="5"/>
      <c r="EW519" s="5"/>
      <c r="EX519" s="5"/>
      <c r="EY519" s="5"/>
      <c r="EZ519" s="5"/>
      <c r="FA519" s="155"/>
      <c r="FB519" s="5"/>
      <c r="FC519" s="5"/>
      <c r="FD519" s="155"/>
      <c r="FE519" s="5"/>
      <c r="FF519" s="5"/>
      <c r="FG519" s="155"/>
      <c r="FH519" s="5"/>
      <c r="FI519" s="5"/>
      <c r="FJ519" s="155"/>
      <c r="FK519" s="5"/>
      <c r="FL519" s="5"/>
      <c r="FM519" s="155"/>
      <c r="FN519" s="5"/>
      <c r="FO519" s="5"/>
      <c r="FP519" s="15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249"/>
    </row>
    <row r="520" spans="1:183" ht="21" customHeight="1">
      <c r="A520" s="46">
        <v>495</v>
      </c>
      <c r="B520" s="210" t="s">
        <v>1530</v>
      </c>
      <c r="C520" s="95" t="s">
        <v>1430</v>
      </c>
      <c r="D520" s="50" t="s">
        <v>78</v>
      </c>
      <c r="E520" s="27">
        <v>11128</v>
      </c>
      <c r="F520" s="28">
        <v>0</v>
      </c>
      <c r="G520" s="28"/>
      <c r="H520" s="269">
        <f t="shared" si="104"/>
        <v>0</v>
      </c>
      <c r="I520" s="93">
        <f t="shared" si="105"/>
        <v>0</v>
      </c>
      <c r="J520" s="49">
        <f t="shared" si="106"/>
        <v>12</v>
      </c>
      <c r="K520" s="263">
        <f t="shared" si="110"/>
        <v>12</v>
      </c>
      <c r="L520" s="147">
        <f t="shared" si="107"/>
        <v>0</v>
      </c>
      <c r="M520" s="136">
        <f t="shared" si="108"/>
        <v>0</v>
      </c>
      <c r="N520" s="188"/>
      <c r="O520" s="142">
        <f t="shared" si="109"/>
        <v>0</v>
      </c>
      <c r="P520" s="49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155"/>
      <c r="BS520" s="5"/>
      <c r="BT520" s="5"/>
      <c r="BU520" s="5"/>
      <c r="BV520" s="5"/>
      <c r="BW520" s="5"/>
      <c r="BX520" s="155"/>
      <c r="BY520" s="5"/>
      <c r="BZ520" s="5"/>
      <c r="CA520" s="155"/>
      <c r="CB520" s="5"/>
      <c r="CC520" s="5"/>
      <c r="CD520" s="155">
        <v>12</v>
      </c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155"/>
      <c r="CQ520" s="5"/>
      <c r="CR520" s="5"/>
      <c r="CS520" s="5"/>
      <c r="CT520" s="5"/>
      <c r="CU520" s="5"/>
      <c r="CV520" s="15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155"/>
      <c r="DI520" s="5"/>
      <c r="DJ520" s="5"/>
      <c r="DK520" s="155"/>
      <c r="DL520" s="5"/>
      <c r="DM520" s="5"/>
      <c r="DN520" s="15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155"/>
      <c r="DZ520" s="5"/>
      <c r="EA520" s="5"/>
      <c r="EB520" s="5"/>
      <c r="EC520" s="155"/>
      <c r="ED520" s="5"/>
      <c r="EE520" s="5"/>
      <c r="EF520" s="160"/>
      <c r="EG520" s="5"/>
      <c r="EH520" s="5"/>
      <c r="EI520" s="5"/>
      <c r="EJ520" s="5"/>
      <c r="EK520" s="5"/>
      <c r="EL520" s="150"/>
      <c r="EM520" s="5"/>
      <c r="EN520" s="5"/>
      <c r="EO520" s="5"/>
      <c r="EP520" s="5"/>
      <c r="EQ520" s="5"/>
      <c r="ER520" s="155"/>
      <c r="ES520" s="5"/>
      <c r="ET520" s="5"/>
      <c r="EU520" s="5"/>
      <c r="EV520" s="5"/>
      <c r="EW520" s="5"/>
      <c r="EX520" s="5"/>
      <c r="EY520" s="5"/>
      <c r="EZ520" s="5"/>
      <c r="FA520" s="155"/>
      <c r="FB520" s="5"/>
      <c r="FC520" s="5"/>
      <c r="FD520" s="155"/>
      <c r="FE520" s="5"/>
      <c r="FF520" s="5"/>
      <c r="FG520" s="155"/>
      <c r="FH520" s="5"/>
      <c r="FI520" s="5"/>
      <c r="FJ520" s="155"/>
      <c r="FK520" s="5"/>
      <c r="FL520" s="5"/>
      <c r="FM520" s="155"/>
      <c r="FN520" s="5"/>
      <c r="FO520" s="5"/>
      <c r="FP520" s="15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249"/>
    </row>
    <row r="521" spans="1:183" ht="21" customHeight="1">
      <c r="A521" s="46">
        <v>496</v>
      </c>
      <c r="B521" s="210" t="s">
        <v>1280</v>
      </c>
      <c r="C521" s="95" t="s">
        <v>1281</v>
      </c>
      <c r="D521" s="50" t="s">
        <v>78</v>
      </c>
      <c r="E521" s="27">
        <v>14659</v>
      </c>
      <c r="F521" s="28">
        <v>197</v>
      </c>
      <c r="G521" s="28">
        <v>100</v>
      </c>
      <c r="H521" s="269">
        <f t="shared" si="104"/>
        <v>297</v>
      </c>
      <c r="I521" s="93">
        <f t="shared" si="105"/>
        <v>0</v>
      </c>
      <c r="J521" s="49">
        <f t="shared" si="106"/>
        <v>125</v>
      </c>
      <c r="K521" s="263">
        <f t="shared" si="110"/>
        <v>125</v>
      </c>
      <c r="L521" s="147">
        <f t="shared" si="107"/>
        <v>302</v>
      </c>
      <c r="M521" s="136">
        <f t="shared" si="108"/>
        <v>392.6</v>
      </c>
      <c r="N521" s="188"/>
      <c r="O521" s="142">
        <f t="shared" si="109"/>
        <v>0</v>
      </c>
      <c r="P521" s="5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155"/>
      <c r="BS521" s="5"/>
      <c r="BT521" s="5"/>
      <c r="BU521" s="5"/>
      <c r="BV521" s="5"/>
      <c r="BW521" s="5"/>
      <c r="BX521" s="155"/>
      <c r="BY521" s="5"/>
      <c r="BZ521" s="5"/>
      <c r="CA521" s="155"/>
      <c r="CB521" s="5"/>
      <c r="CC521" s="5"/>
      <c r="CD521" s="155">
        <v>125</v>
      </c>
      <c r="CE521" s="5"/>
      <c r="CF521" s="5"/>
      <c r="CG521" s="5"/>
      <c r="CH521" s="5">
        <v>18</v>
      </c>
      <c r="CI521" s="5"/>
      <c r="CJ521" s="5"/>
      <c r="CK521" s="5"/>
      <c r="CL521" s="5"/>
      <c r="CM521" s="5"/>
      <c r="CN521" s="5"/>
      <c r="CO521" s="5"/>
      <c r="CP521" s="155"/>
      <c r="CQ521" s="5"/>
      <c r="CR521" s="5"/>
      <c r="CS521" s="5"/>
      <c r="CT521" s="5"/>
      <c r="CU521" s="5"/>
      <c r="CV521" s="155"/>
      <c r="CW521" s="5">
        <v>234</v>
      </c>
      <c r="CX521" s="5"/>
      <c r="CY521" s="5"/>
      <c r="CZ521" s="5">
        <v>50</v>
      </c>
      <c r="DA521" s="5"/>
      <c r="DB521" s="5"/>
      <c r="DC521" s="5"/>
      <c r="DD521" s="5"/>
      <c r="DE521" s="5"/>
      <c r="DF521" s="5"/>
      <c r="DG521" s="5"/>
      <c r="DH521" s="155"/>
      <c r="DI521" s="5"/>
      <c r="DJ521" s="5"/>
      <c r="DK521" s="155"/>
      <c r="DL521" s="5"/>
      <c r="DM521" s="5"/>
      <c r="DN521" s="15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155"/>
      <c r="DZ521" s="5"/>
      <c r="EA521" s="5"/>
      <c r="EB521" s="5"/>
      <c r="EC521" s="155"/>
      <c r="ED521" s="5"/>
      <c r="EE521" s="5"/>
      <c r="EF521" s="160"/>
      <c r="EG521" s="5"/>
      <c r="EH521" s="5"/>
      <c r="EI521" s="5"/>
      <c r="EJ521" s="5"/>
      <c r="EK521" s="5"/>
      <c r="EL521" s="150"/>
      <c r="EM521" s="5"/>
      <c r="EN521" s="5"/>
      <c r="EO521" s="5"/>
      <c r="EP521" s="5"/>
      <c r="EQ521" s="5"/>
      <c r="ER521" s="155"/>
      <c r="ES521" s="5"/>
      <c r="ET521" s="5"/>
      <c r="EU521" s="5"/>
      <c r="EV521" s="5"/>
      <c r="EW521" s="5"/>
      <c r="EX521" s="5"/>
      <c r="EY521" s="5"/>
      <c r="EZ521" s="5"/>
      <c r="FA521" s="155"/>
      <c r="FB521" s="5"/>
      <c r="FC521" s="5"/>
      <c r="FD521" s="155"/>
      <c r="FE521" s="5"/>
      <c r="FF521" s="5"/>
      <c r="FG521" s="155"/>
      <c r="FH521" s="5"/>
      <c r="FI521" s="5"/>
      <c r="FJ521" s="155"/>
      <c r="FK521" s="5"/>
      <c r="FL521" s="5"/>
      <c r="FM521" s="155"/>
      <c r="FN521" s="5"/>
      <c r="FO521" s="5"/>
      <c r="FP521" s="15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249"/>
    </row>
    <row r="522" spans="1:183" ht="21" customHeight="1">
      <c r="A522" s="46">
        <v>497</v>
      </c>
      <c r="B522" s="94" t="s">
        <v>1282</v>
      </c>
      <c r="C522" s="95" t="s">
        <v>1283</v>
      </c>
      <c r="D522" s="50" t="s">
        <v>1060</v>
      </c>
      <c r="E522" s="27">
        <v>12840</v>
      </c>
      <c r="F522" s="28">
        <v>0</v>
      </c>
      <c r="G522" s="28"/>
      <c r="H522" s="269">
        <f t="shared" si="104"/>
        <v>0</v>
      </c>
      <c r="I522" s="93">
        <f t="shared" si="105"/>
        <v>0</v>
      </c>
      <c r="J522" s="49">
        <f t="shared" si="106"/>
        <v>0</v>
      </c>
      <c r="K522" s="263">
        <f t="shared" si="110"/>
        <v>0</v>
      </c>
      <c r="L522" s="147">
        <f t="shared" si="107"/>
        <v>6</v>
      </c>
      <c r="M522" s="136">
        <f t="shared" si="108"/>
        <v>7.800000000000001</v>
      </c>
      <c r="N522" s="188">
        <f>L522-K522-H522</f>
        <v>6</v>
      </c>
      <c r="O522" s="142">
        <f t="shared" si="109"/>
        <v>77040</v>
      </c>
      <c r="P522" s="49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155"/>
      <c r="BS522" s="5"/>
      <c r="BT522" s="5"/>
      <c r="BU522" s="5"/>
      <c r="BV522" s="5"/>
      <c r="BW522" s="5"/>
      <c r="BX522" s="155"/>
      <c r="BY522" s="5"/>
      <c r="BZ522" s="5"/>
      <c r="CA522" s="155"/>
      <c r="CB522" s="5"/>
      <c r="CC522" s="5"/>
      <c r="CD522" s="15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155"/>
      <c r="CQ522" s="5"/>
      <c r="CR522" s="5"/>
      <c r="CS522" s="5"/>
      <c r="CT522" s="5"/>
      <c r="CU522" s="5"/>
      <c r="CV522" s="15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155"/>
      <c r="DI522" s="5"/>
      <c r="DJ522" s="5"/>
      <c r="DK522" s="155"/>
      <c r="DL522" s="5"/>
      <c r="DM522" s="5"/>
      <c r="DN522" s="15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155"/>
      <c r="DZ522" s="5"/>
      <c r="EA522" s="5"/>
      <c r="EB522" s="5"/>
      <c r="EC522" s="155"/>
      <c r="ED522" s="5"/>
      <c r="EE522" s="5"/>
      <c r="EF522" s="160"/>
      <c r="EG522" s="5">
        <v>6</v>
      </c>
      <c r="EH522" s="5"/>
      <c r="EI522" s="5"/>
      <c r="EJ522" s="5"/>
      <c r="EK522" s="5"/>
      <c r="EL522" s="150"/>
      <c r="EM522" s="5"/>
      <c r="EN522" s="5"/>
      <c r="EO522" s="5"/>
      <c r="EP522" s="5"/>
      <c r="EQ522" s="5"/>
      <c r="ER522" s="155"/>
      <c r="ES522" s="5"/>
      <c r="ET522" s="5"/>
      <c r="EU522" s="5"/>
      <c r="EV522" s="5"/>
      <c r="EW522" s="5"/>
      <c r="EX522" s="5"/>
      <c r="EY522" s="5"/>
      <c r="EZ522" s="5"/>
      <c r="FA522" s="155"/>
      <c r="FB522" s="5"/>
      <c r="FC522" s="5"/>
      <c r="FD522" s="155"/>
      <c r="FE522" s="5"/>
      <c r="FF522" s="5"/>
      <c r="FG522" s="155"/>
      <c r="FH522" s="5"/>
      <c r="FI522" s="5"/>
      <c r="FJ522" s="155"/>
      <c r="FK522" s="5"/>
      <c r="FL522" s="5"/>
      <c r="FM522" s="155"/>
      <c r="FN522" s="5"/>
      <c r="FO522" s="5"/>
      <c r="FP522" s="15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249"/>
    </row>
    <row r="523" spans="1:183" ht="21" customHeight="1">
      <c r="A523" s="46">
        <v>498</v>
      </c>
      <c r="B523" s="210" t="s">
        <v>1284</v>
      </c>
      <c r="C523" s="95" t="s">
        <v>1285</v>
      </c>
      <c r="D523" s="50" t="s">
        <v>78</v>
      </c>
      <c r="E523" s="27">
        <v>5350</v>
      </c>
      <c r="F523" s="28">
        <v>18</v>
      </c>
      <c r="G523" s="28"/>
      <c r="H523" s="269">
        <f t="shared" si="104"/>
        <v>18</v>
      </c>
      <c r="I523" s="93">
        <f t="shared" si="105"/>
        <v>0</v>
      </c>
      <c r="J523" s="49">
        <f t="shared" si="106"/>
        <v>0</v>
      </c>
      <c r="K523" s="263">
        <f t="shared" si="110"/>
        <v>0</v>
      </c>
      <c r="L523" s="147">
        <f t="shared" si="107"/>
        <v>18</v>
      </c>
      <c r="M523" s="136">
        <f t="shared" si="108"/>
        <v>23.400000000000002</v>
      </c>
      <c r="N523" s="188">
        <f>L523-K523-H523</f>
        <v>0</v>
      </c>
      <c r="O523" s="142">
        <f t="shared" si="109"/>
        <v>0</v>
      </c>
      <c r="P523" s="49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155"/>
      <c r="BS523" s="5"/>
      <c r="BT523" s="5"/>
      <c r="BU523" s="5"/>
      <c r="BV523" s="5"/>
      <c r="BW523" s="5"/>
      <c r="BX523" s="155"/>
      <c r="BY523" s="5"/>
      <c r="BZ523" s="5"/>
      <c r="CA523" s="155"/>
      <c r="CB523" s="5"/>
      <c r="CC523" s="5"/>
      <c r="CD523" s="15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155"/>
      <c r="CQ523" s="5"/>
      <c r="CR523" s="5"/>
      <c r="CS523" s="5"/>
      <c r="CT523" s="5"/>
      <c r="CU523" s="5"/>
      <c r="CV523" s="15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155"/>
      <c r="DI523" s="5"/>
      <c r="DJ523" s="5"/>
      <c r="DK523" s="155"/>
      <c r="DL523" s="5"/>
      <c r="DM523" s="5"/>
      <c r="DN523" s="15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155"/>
      <c r="DZ523" s="5"/>
      <c r="EA523" s="5"/>
      <c r="EB523" s="5"/>
      <c r="EC523" s="155"/>
      <c r="ED523" s="5"/>
      <c r="EE523" s="5"/>
      <c r="EF523" s="160"/>
      <c r="EG523" s="5"/>
      <c r="EH523" s="5"/>
      <c r="EI523" s="5"/>
      <c r="EJ523" s="5"/>
      <c r="EK523" s="5"/>
      <c r="EL523" s="150"/>
      <c r="EM523" s="5"/>
      <c r="EN523" s="5"/>
      <c r="EO523" s="5"/>
      <c r="EP523" s="5"/>
      <c r="EQ523" s="5"/>
      <c r="ER523" s="155"/>
      <c r="ES523" s="5"/>
      <c r="ET523" s="5"/>
      <c r="EU523" s="5"/>
      <c r="EV523" s="5"/>
      <c r="EW523" s="5"/>
      <c r="EX523" s="5"/>
      <c r="EY523" s="5"/>
      <c r="EZ523" s="5"/>
      <c r="FA523" s="155"/>
      <c r="FB523" s="5">
        <v>4</v>
      </c>
      <c r="FC523" s="5"/>
      <c r="FD523" s="155"/>
      <c r="FE523" s="5">
        <v>6</v>
      </c>
      <c r="FF523" s="5"/>
      <c r="FG523" s="155"/>
      <c r="FH523" s="5"/>
      <c r="FI523" s="5"/>
      <c r="FJ523" s="155"/>
      <c r="FK523" s="5">
        <v>4</v>
      </c>
      <c r="FL523" s="5"/>
      <c r="FM523" s="155"/>
      <c r="FN523" s="5">
        <v>4</v>
      </c>
      <c r="FO523" s="5"/>
      <c r="FP523" s="15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249"/>
    </row>
    <row r="524" spans="1:183" s="3" customFormat="1" ht="21" customHeight="1">
      <c r="A524" s="46">
        <v>499</v>
      </c>
      <c r="B524" s="210" t="s">
        <v>1286</v>
      </c>
      <c r="C524" s="95" t="s">
        <v>1287</v>
      </c>
      <c r="D524" s="50" t="s">
        <v>78</v>
      </c>
      <c r="E524" s="27">
        <v>12305</v>
      </c>
      <c r="F524" s="28">
        <v>10</v>
      </c>
      <c r="G524" s="28"/>
      <c r="H524" s="269">
        <f t="shared" si="104"/>
        <v>10</v>
      </c>
      <c r="I524" s="93">
        <f t="shared" si="105"/>
        <v>0</v>
      </c>
      <c r="J524" s="49">
        <f t="shared" si="106"/>
        <v>6</v>
      </c>
      <c r="K524" s="263">
        <f t="shared" si="110"/>
        <v>6</v>
      </c>
      <c r="L524" s="147">
        <f t="shared" si="107"/>
        <v>28</v>
      </c>
      <c r="M524" s="136">
        <f t="shared" si="108"/>
        <v>36.4</v>
      </c>
      <c r="N524" s="188">
        <f>L524-K524-H524</f>
        <v>12</v>
      </c>
      <c r="O524" s="142">
        <f t="shared" si="109"/>
        <v>147660</v>
      </c>
      <c r="P524" s="49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155"/>
      <c r="BS524" s="5"/>
      <c r="BT524" s="5"/>
      <c r="BU524" s="5"/>
      <c r="BV524" s="5"/>
      <c r="BW524" s="5"/>
      <c r="BX524" s="155"/>
      <c r="BY524" s="5">
        <v>10</v>
      </c>
      <c r="BZ524" s="5"/>
      <c r="CA524" s="155"/>
      <c r="CB524" s="5"/>
      <c r="CC524" s="5"/>
      <c r="CD524" s="155">
        <v>6</v>
      </c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155"/>
      <c r="CQ524" s="5"/>
      <c r="CR524" s="5"/>
      <c r="CS524" s="5"/>
      <c r="CT524" s="5"/>
      <c r="CU524" s="5"/>
      <c r="CV524" s="15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155"/>
      <c r="DI524" s="5"/>
      <c r="DJ524" s="5"/>
      <c r="DK524" s="155"/>
      <c r="DL524" s="5"/>
      <c r="DM524" s="5"/>
      <c r="DN524" s="15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155"/>
      <c r="DZ524" s="5"/>
      <c r="EA524" s="5"/>
      <c r="EB524" s="5"/>
      <c r="EC524" s="155"/>
      <c r="ED524" s="5"/>
      <c r="EE524" s="5"/>
      <c r="EF524" s="160"/>
      <c r="EG524" s="5"/>
      <c r="EH524" s="5"/>
      <c r="EI524" s="5"/>
      <c r="EJ524" s="5"/>
      <c r="EK524" s="5"/>
      <c r="EL524" s="150"/>
      <c r="EM524" s="5"/>
      <c r="EN524" s="5"/>
      <c r="EO524" s="5"/>
      <c r="EP524" s="5"/>
      <c r="EQ524" s="5"/>
      <c r="ER524" s="155"/>
      <c r="ES524" s="5"/>
      <c r="ET524" s="5"/>
      <c r="EU524" s="5"/>
      <c r="EV524" s="5"/>
      <c r="EW524" s="5"/>
      <c r="EX524" s="5"/>
      <c r="EY524" s="5"/>
      <c r="EZ524" s="5"/>
      <c r="FA524" s="155"/>
      <c r="FB524" s="5"/>
      <c r="FC524" s="5"/>
      <c r="FD524" s="155"/>
      <c r="FE524" s="5">
        <v>18</v>
      </c>
      <c r="FF524" s="5"/>
      <c r="FG524" s="155"/>
      <c r="FH524" s="5"/>
      <c r="FI524" s="5"/>
      <c r="FJ524" s="155"/>
      <c r="FK524" s="5"/>
      <c r="FL524" s="5"/>
      <c r="FM524" s="155"/>
      <c r="FN524" s="5"/>
      <c r="FO524" s="5"/>
      <c r="FP524" s="15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249"/>
    </row>
    <row r="525" spans="1:183" s="3" customFormat="1" ht="21" customHeight="1">
      <c r="A525" s="46">
        <v>500</v>
      </c>
      <c r="B525" s="94"/>
      <c r="C525" s="135" t="s">
        <v>2065</v>
      </c>
      <c r="D525" s="50" t="s">
        <v>78</v>
      </c>
      <c r="E525" s="27"/>
      <c r="F525" s="28">
        <v>0</v>
      </c>
      <c r="G525" s="28"/>
      <c r="H525" s="269">
        <f t="shared" si="104"/>
        <v>0</v>
      </c>
      <c r="I525" s="93">
        <f t="shared" si="105"/>
        <v>0</v>
      </c>
      <c r="J525" s="49">
        <f t="shared" si="106"/>
        <v>0</v>
      </c>
      <c r="K525" s="263">
        <f t="shared" si="110"/>
        <v>0</v>
      </c>
      <c r="L525" s="147">
        <f t="shared" si="107"/>
        <v>0</v>
      </c>
      <c r="M525" s="136">
        <f t="shared" si="108"/>
        <v>0</v>
      </c>
      <c r="N525" s="188">
        <f>L525-K525-H525</f>
        <v>0</v>
      </c>
      <c r="O525" s="142">
        <f t="shared" si="109"/>
        <v>0</v>
      </c>
      <c r="P525" s="49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155"/>
      <c r="BS525" s="5"/>
      <c r="BT525" s="5"/>
      <c r="BU525" s="5"/>
      <c r="BV525" s="5"/>
      <c r="BW525" s="5"/>
      <c r="BX525" s="155"/>
      <c r="BY525" s="5"/>
      <c r="BZ525" s="5"/>
      <c r="CA525" s="155"/>
      <c r="CB525" s="5"/>
      <c r="CC525" s="5"/>
      <c r="CD525" s="15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155"/>
      <c r="CQ525" s="5"/>
      <c r="CR525" s="5"/>
      <c r="CS525" s="5"/>
      <c r="CT525" s="5"/>
      <c r="CU525" s="5"/>
      <c r="CV525" s="15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155"/>
      <c r="DI525" s="5"/>
      <c r="DJ525" s="5"/>
      <c r="DK525" s="155"/>
      <c r="DL525" s="5"/>
      <c r="DM525" s="5"/>
      <c r="DN525" s="15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155"/>
      <c r="DZ525" s="5"/>
      <c r="EA525" s="5"/>
      <c r="EB525" s="5"/>
      <c r="EC525" s="155"/>
      <c r="ED525" s="5"/>
      <c r="EE525" s="5"/>
      <c r="EF525" s="160"/>
      <c r="EG525" s="5"/>
      <c r="EH525" s="5"/>
      <c r="EI525" s="5"/>
      <c r="EJ525" s="5"/>
      <c r="EK525" s="5"/>
      <c r="EL525" s="150"/>
      <c r="EM525" s="5"/>
      <c r="EN525" s="5"/>
      <c r="EO525" s="5"/>
      <c r="EP525" s="5"/>
      <c r="EQ525" s="5"/>
      <c r="ER525" s="155"/>
      <c r="ES525" s="5"/>
      <c r="ET525" s="5"/>
      <c r="EU525" s="5"/>
      <c r="EV525" s="5"/>
      <c r="EW525" s="5"/>
      <c r="EX525" s="5"/>
      <c r="EY525" s="5"/>
      <c r="EZ525" s="5"/>
      <c r="FA525" s="155"/>
      <c r="FB525" s="5"/>
      <c r="FC525" s="5"/>
      <c r="FD525" s="155"/>
      <c r="FE525" s="5"/>
      <c r="FF525" s="5"/>
      <c r="FG525" s="155"/>
      <c r="FH525" s="5"/>
      <c r="FI525" s="5"/>
      <c r="FJ525" s="155"/>
      <c r="FK525" s="5"/>
      <c r="FL525" s="5"/>
      <c r="FM525" s="155"/>
      <c r="FN525" s="5"/>
      <c r="FO525" s="5"/>
      <c r="FP525" s="15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249"/>
    </row>
    <row r="526" spans="1:183" s="3" customFormat="1" ht="21" customHeight="1">
      <c r="A526" s="46">
        <v>501</v>
      </c>
      <c r="B526" s="210" t="s">
        <v>1288</v>
      </c>
      <c r="C526" s="95" t="s">
        <v>1289</v>
      </c>
      <c r="D526" s="50" t="s">
        <v>78</v>
      </c>
      <c r="E526" s="27">
        <v>12947</v>
      </c>
      <c r="F526" s="28">
        <v>74</v>
      </c>
      <c r="G526" s="28"/>
      <c r="H526" s="269">
        <f t="shared" si="104"/>
        <v>74</v>
      </c>
      <c r="I526" s="93">
        <f t="shared" si="105"/>
        <v>0</v>
      </c>
      <c r="J526" s="49">
        <f t="shared" si="106"/>
        <v>19</v>
      </c>
      <c r="K526" s="263">
        <f t="shared" si="110"/>
        <v>19</v>
      </c>
      <c r="L526" s="147">
        <f t="shared" si="107"/>
        <v>230</v>
      </c>
      <c r="M526" s="136">
        <f t="shared" si="108"/>
        <v>299</v>
      </c>
      <c r="N526" s="188">
        <f>L526-K526-H526</f>
        <v>137</v>
      </c>
      <c r="O526" s="142">
        <f t="shared" si="109"/>
        <v>1773739</v>
      </c>
      <c r="P526" s="49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155"/>
      <c r="BS526" s="5"/>
      <c r="BT526" s="5"/>
      <c r="BU526" s="5"/>
      <c r="BV526" s="5"/>
      <c r="BW526" s="5"/>
      <c r="BX526" s="155"/>
      <c r="BY526" s="5">
        <v>30</v>
      </c>
      <c r="BZ526" s="5"/>
      <c r="CA526" s="155"/>
      <c r="CB526" s="5"/>
      <c r="CC526" s="5"/>
      <c r="CD526" s="155"/>
      <c r="CE526" s="5">
        <v>100</v>
      </c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155">
        <v>19</v>
      </c>
      <c r="CQ526" s="5">
        <v>100</v>
      </c>
      <c r="CR526" s="5"/>
      <c r="CS526" s="5"/>
      <c r="CT526" s="5"/>
      <c r="CU526" s="5"/>
      <c r="CV526" s="15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155"/>
      <c r="DI526" s="5"/>
      <c r="DJ526" s="5"/>
      <c r="DK526" s="155"/>
      <c r="DL526" s="5"/>
      <c r="DM526" s="5"/>
      <c r="DN526" s="15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155"/>
      <c r="DZ526" s="5"/>
      <c r="EA526" s="5"/>
      <c r="EB526" s="5"/>
      <c r="EC526" s="155"/>
      <c r="ED526" s="5"/>
      <c r="EE526" s="5"/>
      <c r="EF526" s="160"/>
      <c r="EG526" s="5"/>
      <c r="EH526" s="5"/>
      <c r="EI526" s="5"/>
      <c r="EJ526" s="5"/>
      <c r="EK526" s="5"/>
      <c r="EL526" s="150"/>
      <c r="EM526" s="5"/>
      <c r="EN526" s="5"/>
      <c r="EO526" s="5"/>
      <c r="EP526" s="5"/>
      <c r="EQ526" s="5"/>
      <c r="ER526" s="155"/>
      <c r="ES526" s="5"/>
      <c r="ET526" s="5"/>
      <c r="EU526" s="5"/>
      <c r="EV526" s="5"/>
      <c r="EW526" s="5"/>
      <c r="EX526" s="5"/>
      <c r="EY526" s="5"/>
      <c r="EZ526" s="5"/>
      <c r="FA526" s="155"/>
      <c r="FB526" s="5"/>
      <c r="FC526" s="5"/>
      <c r="FD526" s="155"/>
      <c r="FE526" s="5"/>
      <c r="FF526" s="5"/>
      <c r="FG526" s="155"/>
      <c r="FH526" s="5"/>
      <c r="FI526" s="5"/>
      <c r="FJ526" s="155"/>
      <c r="FK526" s="5"/>
      <c r="FL526" s="5"/>
      <c r="FM526" s="155"/>
      <c r="FN526" s="5"/>
      <c r="FO526" s="5"/>
      <c r="FP526" s="15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249"/>
    </row>
    <row r="527" spans="1:183" s="3" customFormat="1" ht="21" customHeight="1">
      <c r="A527" s="46">
        <v>502</v>
      </c>
      <c r="B527" s="94" t="s">
        <v>1290</v>
      </c>
      <c r="C527" s="95" t="s">
        <v>1291</v>
      </c>
      <c r="D527" s="50" t="s">
        <v>78</v>
      </c>
      <c r="E527" s="195">
        <v>8985</v>
      </c>
      <c r="F527" s="28">
        <v>129</v>
      </c>
      <c r="G527" s="28"/>
      <c r="H527" s="269">
        <f t="shared" si="104"/>
        <v>129</v>
      </c>
      <c r="I527" s="93">
        <f t="shared" si="105"/>
        <v>0</v>
      </c>
      <c r="J527" s="49">
        <f t="shared" si="106"/>
        <v>56</v>
      </c>
      <c r="K527" s="263">
        <f t="shared" si="110"/>
        <v>56</v>
      </c>
      <c r="L527" s="147">
        <f t="shared" si="107"/>
        <v>150</v>
      </c>
      <c r="M527" s="136">
        <f t="shared" si="108"/>
        <v>195</v>
      </c>
      <c r="N527" s="188"/>
      <c r="O527" s="142">
        <f t="shared" si="109"/>
        <v>0</v>
      </c>
      <c r="P527" s="49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155"/>
      <c r="BS527" s="5"/>
      <c r="BT527" s="5"/>
      <c r="BU527" s="5"/>
      <c r="BV527" s="5"/>
      <c r="BW527" s="5"/>
      <c r="BX527" s="155"/>
      <c r="BY527" s="5"/>
      <c r="BZ527" s="5"/>
      <c r="CA527" s="155"/>
      <c r="CB527" s="5"/>
      <c r="CC527" s="5"/>
      <c r="CD527" s="155">
        <v>30</v>
      </c>
      <c r="CE527" s="5">
        <v>50</v>
      </c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155">
        <v>26</v>
      </c>
      <c r="CQ527" s="5">
        <v>100</v>
      </c>
      <c r="CR527" s="5"/>
      <c r="CS527" s="5"/>
      <c r="CT527" s="5"/>
      <c r="CU527" s="5"/>
      <c r="CV527" s="15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155"/>
      <c r="DI527" s="5"/>
      <c r="DJ527" s="5"/>
      <c r="DK527" s="155"/>
      <c r="DL527" s="5"/>
      <c r="DM527" s="5"/>
      <c r="DN527" s="15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155"/>
      <c r="DZ527" s="5"/>
      <c r="EA527" s="5"/>
      <c r="EB527" s="5"/>
      <c r="EC527" s="155"/>
      <c r="ED527" s="5"/>
      <c r="EE527" s="5"/>
      <c r="EF527" s="160"/>
      <c r="EG527" s="5"/>
      <c r="EH527" s="5"/>
      <c r="EI527" s="5"/>
      <c r="EJ527" s="5"/>
      <c r="EK527" s="5"/>
      <c r="EL527" s="150"/>
      <c r="EM527" s="5"/>
      <c r="EN527" s="5"/>
      <c r="EO527" s="5"/>
      <c r="EP527" s="5"/>
      <c r="EQ527" s="5"/>
      <c r="ER527" s="155"/>
      <c r="ES527" s="5"/>
      <c r="ET527" s="5"/>
      <c r="EU527" s="5"/>
      <c r="EV527" s="5"/>
      <c r="EW527" s="5"/>
      <c r="EX527" s="5"/>
      <c r="EY527" s="5"/>
      <c r="EZ527" s="5"/>
      <c r="FA527" s="155"/>
      <c r="FB527" s="5"/>
      <c r="FC527" s="5"/>
      <c r="FD527" s="155"/>
      <c r="FE527" s="5"/>
      <c r="FF527" s="5"/>
      <c r="FG527" s="155"/>
      <c r="FH527" s="5"/>
      <c r="FI527" s="5"/>
      <c r="FJ527" s="155"/>
      <c r="FK527" s="5"/>
      <c r="FL527" s="5"/>
      <c r="FM527" s="155"/>
      <c r="FN527" s="5"/>
      <c r="FO527" s="5"/>
      <c r="FP527" s="15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249"/>
    </row>
    <row r="528" spans="1:183" ht="21" customHeight="1">
      <c r="A528" s="46">
        <v>503</v>
      </c>
      <c r="B528" s="103" t="s">
        <v>1292</v>
      </c>
      <c r="C528" s="95" t="s">
        <v>1293</v>
      </c>
      <c r="D528" s="50" t="s">
        <v>78</v>
      </c>
      <c r="E528" s="27">
        <v>1100</v>
      </c>
      <c r="F528" s="28">
        <v>0</v>
      </c>
      <c r="G528" s="28"/>
      <c r="H528" s="269">
        <f t="shared" si="104"/>
        <v>0</v>
      </c>
      <c r="I528" s="93">
        <f t="shared" si="105"/>
        <v>0</v>
      </c>
      <c r="J528" s="49">
        <f t="shared" si="106"/>
        <v>0</v>
      </c>
      <c r="K528" s="263">
        <f t="shared" si="110"/>
        <v>0</v>
      </c>
      <c r="L528" s="147">
        <f t="shared" si="107"/>
        <v>2</v>
      </c>
      <c r="M528" s="136">
        <f t="shared" si="108"/>
        <v>2.6</v>
      </c>
      <c r="N528" s="188">
        <f aca="true" t="shared" si="112" ref="N528:N534">L528-K528-H528</f>
        <v>2</v>
      </c>
      <c r="O528" s="142">
        <f t="shared" si="109"/>
        <v>2200</v>
      </c>
      <c r="P528" s="49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155"/>
      <c r="BS528" s="5"/>
      <c r="BT528" s="5"/>
      <c r="BU528" s="5"/>
      <c r="BV528" s="5"/>
      <c r="BW528" s="5"/>
      <c r="BX528" s="155"/>
      <c r="BY528" s="5"/>
      <c r="BZ528" s="5"/>
      <c r="CA528" s="155"/>
      <c r="CB528" s="5"/>
      <c r="CC528" s="5"/>
      <c r="CD528" s="155"/>
      <c r="CE528" s="5">
        <v>2</v>
      </c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155"/>
      <c r="CQ528" s="5"/>
      <c r="CR528" s="5"/>
      <c r="CS528" s="5"/>
      <c r="CT528" s="5"/>
      <c r="CU528" s="5"/>
      <c r="CV528" s="15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155"/>
      <c r="DI528" s="5"/>
      <c r="DJ528" s="5"/>
      <c r="DK528" s="155"/>
      <c r="DL528" s="5"/>
      <c r="DM528" s="5"/>
      <c r="DN528" s="15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155"/>
      <c r="DZ528" s="5"/>
      <c r="EA528" s="5"/>
      <c r="EB528" s="5"/>
      <c r="EC528" s="155"/>
      <c r="ED528" s="5"/>
      <c r="EE528" s="5"/>
      <c r="EF528" s="160"/>
      <c r="EG528" s="5"/>
      <c r="EH528" s="5"/>
      <c r="EI528" s="5"/>
      <c r="EJ528" s="5"/>
      <c r="EK528" s="5"/>
      <c r="EL528" s="150"/>
      <c r="EM528" s="5"/>
      <c r="EN528" s="5"/>
      <c r="EO528" s="5"/>
      <c r="EP528" s="5"/>
      <c r="EQ528" s="5"/>
      <c r="ER528" s="155"/>
      <c r="ES528" s="5"/>
      <c r="ET528" s="5"/>
      <c r="EU528" s="5"/>
      <c r="EV528" s="5"/>
      <c r="EW528" s="5"/>
      <c r="EX528" s="5"/>
      <c r="EY528" s="5"/>
      <c r="EZ528" s="5"/>
      <c r="FA528" s="155"/>
      <c r="FB528" s="5"/>
      <c r="FC528" s="5"/>
      <c r="FD528" s="155"/>
      <c r="FE528" s="5"/>
      <c r="FF528" s="5"/>
      <c r="FG528" s="155"/>
      <c r="FH528" s="5"/>
      <c r="FI528" s="5"/>
      <c r="FJ528" s="155"/>
      <c r="FK528" s="5"/>
      <c r="FL528" s="5"/>
      <c r="FM528" s="155"/>
      <c r="FN528" s="5"/>
      <c r="FO528" s="5"/>
      <c r="FP528" s="15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249"/>
    </row>
    <row r="529" spans="1:183" ht="21" customHeight="1">
      <c r="A529" s="46">
        <v>504</v>
      </c>
      <c r="B529" s="210" t="s">
        <v>1294</v>
      </c>
      <c r="C529" s="95" t="s">
        <v>1295</v>
      </c>
      <c r="D529" s="50" t="s">
        <v>78</v>
      </c>
      <c r="E529" s="27">
        <v>11235</v>
      </c>
      <c r="F529" s="28">
        <v>0</v>
      </c>
      <c r="G529" s="28"/>
      <c r="H529" s="269">
        <f t="shared" si="104"/>
        <v>0</v>
      </c>
      <c r="I529" s="93">
        <f t="shared" si="105"/>
        <v>0</v>
      </c>
      <c r="J529" s="49">
        <f t="shared" si="106"/>
        <v>0</v>
      </c>
      <c r="K529" s="263">
        <f t="shared" si="110"/>
        <v>0</v>
      </c>
      <c r="L529" s="147">
        <f t="shared" si="107"/>
        <v>9</v>
      </c>
      <c r="M529" s="136">
        <f t="shared" si="108"/>
        <v>11.700000000000001</v>
      </c>
      <c r="N529" s="188">
        <f t="shared" si="112"/>
        <v>9</v>
      </c>
      <c r="O529" s="142">
        <f t="shared" si="109"/>
        <v>101115</v>
      </c>
      <c r="P529" s="49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155"/>
      <c r="BS529" s="5"/>
      <c r="BT529" s="5"/>
      <c r="BU529" s="5"/>
      <c r="BV529" s="5"/>
      <c r="BW529" s="5"/>
      <c r="BX529" s="155"/>
      <c r="BY529" s="5"/>
      <c r="BZ529" s="5"/>
      <c r="CA529" s="155"/>
      <c r="CB529" s="5"/>
      <c r="CC529" s="5"/>
      <c r="CD529" s="15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155"/>
      <c r="CQ529" s="5"/>
      <c r="CR529" s="5"/>
      <c r="CS529" s="5"/>
      <c r="CT529" s="5"/>
      <c r="CU529" s="5"/>
      <c r="CV529" s="15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155"/>
      <c r="DI529" s="5"/>
      <c r="DJ529" s="5"/>
      <c r="DK529" s="155"/>
      <c r="DL529" s="5"/>
      <c r="DM529" s="5"/>
      <c r="DN529" s="15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155"/>
      <c r="DZ529" s="5"/>
      <c r="EA529" s="5"/>
      <c r="EB529" s="5"/>
      <c r="EC529" s="155"/>
      <c r="ED529" s="5"/>
      <c r="EE529" s="5"/>
      <c r="EF529" s="160"/>
      <c r="EG529" s="5"/>
      <c r="EH529" s="5"/>
      <c r="EI529" s="5"/>
      <c r="EJ529" s="5"/>
      <c r="EK529" s="5"/>
      <c r="EL529" s="150"/>
      <c r="EM529" s="5"/>
      <c r="EN529" s="5"/>
      <c r="EO529" s="5"/>
      <c r="EP529" s="5"/>
      <c r="EQ529" s="5"/>
      <c r="ER529" s="155"/>
      <c r="ES529" s="5"/>
      <c r="ET529" s="5"/>
      <c r="EU529" s="5"/>
      <c r="EV529" s="5"/>
      <c r="EW529" s="5"/>
      <c r="EX529" s="5"/>
      <c r="EY529" s="5"/>
      <c r="EZ529" s="5"/>
      <c r="FA529" s="155"/>
      <c r="FB529" s="5"/>
      <c r="FC529" s="5"/>
      <c r="FD529" s="155"/>
      <c r="FE529" s="5">
        <v>9</v>
      </c>
      <c r="FF529" s="5"/>
      <c r="FG529" s="155"/>
      <c r="FH529" s="5"/>
      <c r="FI529" s="5"/>
      <c r="FJ529" s="155"/>
      <c r="FK529" s="5"/>
      <c r="FL529" s="5"/>
      <c r="FM529" s="155"/>
      <c r="FN529" s="5"/>
      <c r="FO529" s="5"/>
      <c r="FP529" s="15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249"/>
    </row>
    <row r="530" spans="1:183" ht="21" customHeight="1">
      <c r="A530" s="46"/>
      <c r="B530" s="210"/>
      <c r="C530" s="244" t="s">
        <v>1542</v>
      </c>
      <c r="D530" s="50"/>
      <c r="E530" s="27"/>
      <c r="F530" s="28"/>
      <c r="G530" s="28"/>
      <c r="H530" s="269">
        <f t="shared" si="104"/>
        <v>0</v>
      </c>
      <c r="I530" s="93">
        <f t="shared" si="105"/>
        <v>0</v>
      </c>
      <c r="J530" s="49">
        <f t="shared" si="106"/>
        <v>0</v>
      </c>
      <c r="K530" s="263">
        <f t="shared" si="110"/>
        <v>0</v>
      </c>
      <c r="L530" s="147">
        <f t="shared" si="107"/>
        <v>0</v>
      </c>
      <c r="M530" s="136">
        <f t="shared" si="108"/>
        <v>0</v>
      </c>
      <c r="N530" s="188">
        <f t="shared" si="112"/>
        <v>0</v>
      </c>
      <c r="O530" s="142">
        <f t="shared" si="109"/>
        <v>0</v>
      </c>
      <c r="P530" s="49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155"/>
      <c r="BS530" s="5"/>
      <c r="BT530" s="5"/>
      <c r="BU530" s="5"/>
      <c r="BV530" s="5"/>
      <c r="BW530" s="5"/>
      <c r="BX530" s="155"/>
      <c r="BY530" s="5"/>
      <c r="BZ530" s="5"/>
      <c r="CA530" s="155"/>
      <c r="CB530" s="5"/>
      <c r="CC530" s="5"/>
      <c r="CD530" s="15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155"/>
      <c r="CQ530" s="5"/>
      <c r="CR530" s="5"/>
      <c r="CS530" s="5"/>
      <c r="CT530" s="5"/>
      <c r="CU530" s="5"/>
      <c r="CV530" s="15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155"/>
      <c r="DI530" s="5"/>
      <c r="DJ530" s="5"/>
      <c r="DK530" s="155"/>
      <c r="DL530" s="5"/>
      <c r="DM530" s="5"/>
      <c r="DN530" s="15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155"/>
      <c r="DZ530" s="5"/>
      <c r="EA530" s="5"/>
      <c r="EB530" s="5"/>
      <c r="EC530" s="155"/>
      <c r="ED530" s="5"/>
      <c r="EE530" s="5"/>
      <c r="EF530" s="160"/>
      <c r="EG530" s="5"/>
      <c r="EH530" s="5"/>
      <c r="EI530" s="5"/>
      <c r="EJ530" s="5"/>
      <c r="EK530" s="5"/>
      <c r="EL530" s="150"/>
      <c r="EM530" s="5"/>
      <c r="EN530" s="5"/>
      <c r="EO530" s="5"/>
      <c r="EP530" s="5"/>
      <c r="EQ530" s="5"/>
      <c r="ER530" s="155"/>
      <c r="ES530" s="5"/>
      <c r="ET530" s="5"/>
      <c r="EU530" s="5"/>
      <c r="EV530" s="5"/>
      <c r="EW530" s="5"/>
      <c r="EX530" s="5"/>
      <c r="EY530" s="5"/>
      <c r="EZ530" s="5"/>
      <c r="FA530" s="155"/>
      <c r="FB530" s="5"/>
      <c r="FC530" s="5"/>
      <c r="FD530" s="155"/>
      <c r="FE530" s="5"/>
      <c r="FF530" s="5"/>
      <c r="FG530" s="155"/>
      <c r="FH530" s="5"/>
      <c r="FI530" s="5"/>
      <c r="FJ530" s="155"/>
      <c r="FK530" s="5"/>
      <c r="FL530" s="5"/>
      <c r="FM530" s="155"/>
      <c r="FN530" s="5"/>
      <c r="FO530" s="5"/>
      <c r="FP530" s="15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249"/>
    </row>
    <row r="531" spans="1:183" s="3" customFormat="1" ht="21" customHeight="1">
      <c r="A531" s="46">
        <v>505</v>
      </c>
      <c r="B531" s="210" t="s">
        <v>1296</v>
      </c>
      <c r="C531" s="95" t="s">
        <v>1547</v>
      </c>
      <c r="D531" s="50" t="s">
        <v>78</v>
      </c>
      <c r="E531" s="27">
        <v>26950</v>
      </c>
      <c r="F531" s="28">
        <v>0</v>
      </c>
      <c r="G531" s="28"/>
      <c r="H531" s="269">
        <f t="shared" si="104"/>
        <v>0</v>
      </c>
      <c r="I531" s="93">
        <f t="shared" si="105"/>
        <v>0</v>
      </c>
      <c r="J531" s="49">
        <f t="shared" si="106"/>
        <v>0</v>
      </c>
      <c r="K531" s="263">
        <f t="shared" si="110"/>
        <v>0</v>
      </c>
      <c r="L531" s="147">
        <f t="shared" si="107"/>
        <v>9</v>
      </c>
      <c r="M531" s="136">
        <f t="shared" si="108"/>
        <v>11.700000000000001</v>
      </c>
      <c r="N531" s="188">
        <f t="shared" si="112"/>
        <v>9</v>
      </c>
      <c r="O531" s="142">
        <f t="shared" si="109"/>
        <v>242550</v>
      </c>
      <c r="P531" s="49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155"/>
      <c r="BS531" s="5"/>
      <c r="BT531" s="5"/>
      <c r="BU531" s="5"/>
      <c r="BV531" s="5"/>
      <c r="BW531" s="5"/>
      <c r="BX531" s="155"/>
      <c r="BY531" s="5"/>
      <c r="BZ531" s="5"/>
      <c r="CA531" s="155"/>
      <c r="CB531" s="5"/>
      <c r="CC531" s="5"/>
      <c r="CD531" s="15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155"/>
      <c r="CQ531" s="5"/>
      <c r="CR531" s="5"/>
      <c r="CS531" s="5"/>
      <c r="CT531" s="5"/>
      <c r="CU531" s="5"/>
      <c r="CV531" s="15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155"/>
      <c r="DI531" s="5"/>
      <c r="DJ531" s="5"/>
      <c r="DK531" s="155"/>
      <c r="DL531" s="5"/>
      <c r="DM531" s="5"/>
      <c r="DN531" s="15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155"/>
      <c r="DZ531" s="5"/>
      <c r="EA531" s="5"/>
      <c r="EB531" s="5"/>
      <c r="EC531" s="155"/>
      <c r="ED531" s="5"/>
      <c r="EE531" s="5"/>
      <c r="EF531" s="160"/>
      <c r="EG531" s="5"/>
      <c r="EH531" s="5"/>
      <c r="EI531" s="5"/>
      <c r="EJ531" s="5"/>
      <c r="EK531" s="5"/>
      <c r="EL531" s="150"/>
      <c r="EM531" s="5"/>
      <c r="EN531" s="5"/>
      <c r="EO531" s="5"/>
      <c r="EP531" s="5"/>
      <c r="EQ531" s="5"/>
      <c r="ER531" s="155"/>
      <c r="ES531" s="5"/>
      <c r="ET531" s="5"/>
      <c r="EU531" s="5"/>
      <c r="EV531" s="5"/>
      <c r="EW531" s="5"/>
      <c r="EX531" s="5"/>
      <c r="EY531" s="5"/>
      <c r="EZ531" s="5"/>
      <c r="FA531" s="155"/>
      <c r="FB531" s="5"/>
      <c r="FC531" s="5"/>
      <c r="FD531" s="155"/>
      <c r="FE531" s="5">
        <v>9</v>
      </c>
      <c r="FF531" s="5"/>
      <c r="FG531" s="155"/>
      <c r="FH531" s="5"/>
      <c r="FI531" s="5"/>
      <c r="FJ531" s="155"/>
      <c r="FK531" s="5"/>
      <c r="FL531" s="5"/>
      <c r="FM531" s="155"/>
      <c r="FN531" s="5"/>
      <c r="FO531" s="5"/>
      <c r="FP531" s="15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249"/>
    </row>
    <row r="532" spans="1:183" s="3" customFormat="1" ht="21" customHeight="1">
      <c r="A532" s="46"/>
      <c r="B532" s="94"/>
      <c r="C532" s="244" t="s">
        <v>1543</v>
      </c>
      <c r="D532" s="50"/>
      <c r="E532" s="27"/>
      <c r="F532" s="28"/>
      <c r="G532" s="28"/>
      <c r="H532" s="269">
        <f t="shared" si="104"/>
        <v>0</v>
      </c>
      <c r="I532" s="93">
        <f t="shared" si="105"/>
        <v>0</v>
      </c>
      <c r="J532" s="49">
        <f t="shared" si="106"/>
        <v>0</v>
      </c>
      <c r="K532" s="263">
        <f t="shared" si="110"/>
        <v>0</v>
      </c>
      <c r="L532" s="147">
        <f t="shared" si="107"/>
        <v>0</v>
      </c>
      <c r="M532" s="136">
        <f t="shared" si="108"/>
        <v>0</v>
      </c>
      <c r="N532" s="188">
        <f t="shared" si="112"/>
        <v>0</v>
      </c>
      <c r="O532" s="142">
        <f t="shared" si="109"/>
        <v>0</v>
      </c>
      <c r="P532" s="49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155"/>
      <c r="BS532" s="5"/>
      <c r="BT532" s="5"/>
      <c r="BU532" s="5"/>
      <c r="BV532" s="5"/>
      <c r="BW532" s="5"/>
      <c r="BX532" s="155"/>
      <c r="BY532" s="5"/>
      <c r="BZ532" s="5"/>
      <c r="CA532" s="155"/>
      <c r="CB532" s="5"/>
      <c r="CC532" s="5"/>
      <c r="CD532" s="15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155"/>
      <c r="CQ532" s="5"/>
      <c r="CR532" s="5"/>
      <c r="CS532" s="5"/>
      <c r="CT532" s="5"/>
      <c r="CU532" s="5"/>
      <c r="CV532" s="15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155"/>
      <c r="DI532" s="5"/>
      <c r="DJ532" s="5"/>
      <c r="DK532" s="155"/>
      <c r="DL532" s="5"/>
      <c r="DM532" s="5"/>
      <c r="DN532" s="15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155"/>
      <c r="DZ532" s="5"/>
      <c r="EA532" s="5"/>
      <c r="EB532" s="5"/>
      <c r="EC532" s="155"/>
      <c r="ED532" s="5"/>
      <c r="EE532" s="5"/>
      <c r="EF532" s="160"/>
      <c r="EG532" s="5"/>
      <c r="EH532" s="5"/>
      <c r="EI532" s="5"/>
      <c r="EJ532" s="5"/>
      <c r="EK532" s="5"/>
      <c r="EL532" s="150"/>
      <c r="EM532" s="5"/>
      <c r="EN532" s="5"/>
      <c r="EO532" s="5"/>
      <c r="EP532" s="5"/>
      <c r="EQ532" s="5"/>
      <c r="ER532" s="155"/>
      <c r="ES532" s="5"/>
      <c r="ET532" s="5"/>
      <c r="EU532" s="5"/>
      <c r="EV532" s="5"/>
      <c r="EW532" s="5"/>
      <c r="EX532" s="5"/>
      <c r="EY532" s="5"/>
      <c r="EZ532" s="5"/>
      <c r="FA532" s="155"/>
      <c r="FB532" s="5"/>
      <c r="FC532" s="5"/>
      <c r="FD532" s="155"/>
      <c r="FE532" s="5"/>
      <c r="FF532" s="5"/>
      <c r="FG532" s="155"/>
      <c r="FH532" s="5"/>
      <c r="FI532" s="5"/>
      <c r="FJ532" s="155"/>
      <c r="FK532" s="5"/>
      <c r="FL532" s="5"/>
      <c r="FM532" s="155"/>
      <c r="FN532" s="5"/>
      <c r="FO532" s="5"/>
      <c r="FP532" s="15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249"/>
    </row>
    <row r="533" spans="1:183" s="3" customFormat="1" ht="21" customHeight="1">
      <c r="A533" s="46"/>
      <c r="B533" s="210"/>
      <c r="C533" s="211" t="s">
        <v>1897</v>
      </c>
      <c r="D533" s="50"/>
      <c r="E533" s="27"/>
      <c r="F533" s="28"/>
      <c r="G533" s="28"/>
      <c r="H533" s="269"/>
      <c r="I533" s="93"/>
      <c r="J533" s="49"/>
      <c r="K533" s="263"/>
      <c r="L533" s="147"/>
      <c r="M533" s="136"/>
      <c r="N533" s="188"/>
      <c r="O533" s="142"/>
      <c r="P533" s="49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155"/>
      <c r="BS533" s="5"/>
      <c r="BT533" s="5"/>
      <c r="BU533" s="5"/>
      <c r="BV533" s="5"/>
      <c r="BW533" s="5"/>
      <c r="BX533" s="155"/>
      <c r="BY533" s="5"/>
      <c r="BZ533" s="5"/>
      <c r="CA533" s="155"/>
      <c r="CB533" s="5"/>
      <c r="CC533" s="5"/>
      <c r="CD533" s="15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155"/>
      <c r="CQ533" s="5"/>
      <c r="CR533" s="5"/>
      <c r="CS533" s="5"/>
      <c r="CT533" s="5"/>
      <c r="CU533" s="5"/>
      <c r="CV533" s="15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155"/>
      <c r="DI533" s="5"/>
      <c r="DJ533" s="5"/>
      <c r="DK533" s="155"/>
      <c r="DL533" s="5"/>
      <c r="DM533" s="5"/>
      <c r="DN533" s="15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155"/>
      <c r="DZ533" s="5"/>
      <c r="EA533" s="5"/>
      <c r="EB533" s="5"/>
      <c r="EC533" s="155"/>
      <c r="ED533" s="5"/>
      <c r="EE533" s="5"/>
      <c r="EF533" s="160"/>
      <c r="EG533" s="5"/>
      <c r="EH533" s="5"/>
      <c r="EI533" s="5"/>
      <c r="EJ533" s="5"/>
      <c r="EK533" s="5"/>
      <c r="EL533" s="150"/>
      <c r="EM533" s="5"/>
      <c r="EN533" s="5"/>
      <c r="EO533" s="5"/>
      <c r="EP533" s="5"/>
      <c r="EQ533" s="5"/>
      <c r="ER533" s="155"/>
      <c r="ES533" s="5"/>
      <c r="ET533" s="5"/>
      <c r="EU533" s="5"/>
      <c r="EV533" s="5"/>
      <c r="EW533" s="5"/>
      <c r="EX533" s="5"/>
      <c r="EY533" s="5"/>
      <c r="EZ533" s="5"/>
      <c r="FA533" s="155"/>
      <c r="FB533" s="5"/>
      <c r="FC533" s="5"/>
      <c r="FD533" s="155"/>
      <c r="FE533" s="5"/>
      <c r="FF533" s="5"/>
      <c r="FG533" s="155"/>
      <c r="FH533" s="5"/>
      <c r="FI533" s="5"/>
      <c r="FJ533" s="155"/>
      <c r="FK533" s="5"/>
      <c r="FL533" s="5"/>
      <c r="FM533" s="155"/>
      <c r="FN533" s="5"/>
      <c r="FO533" s="5"/>
      <c r="FP533" s="15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249"/>
    </row>
    <row r="534" spans="1:183" s="3" customFormat="1" ht="21" customHeight="1">
      <c r="A534" s="46">
        <v>506</v>
      </c>
      <c r="B534" s="94"/>
      <c r="C534" s="95" t="s">
        <v>1606</v>
      </c>
      <c r="D534" s="50"/>
      <c r="E534" s="27"/>
      <c r="F534" s="28">
        <v>0</v>
      </c>
      <c r="G534" s="28"/>
      <c r="H534" s="269">
        <f t="shared" si="104"/>
        <v>0</v>
      </c>
      <c r="I534" s="93">
        <f t="shared" si="105"/>
        <v>0</v>
      </c>
      <c r="J534" s="49">
        <f t="shared" si="106"/>
        <v>0</v>
      </c>
      <c r="K534" s="263">
        <f t="shared" si="110"/>
        <v>0</v>
      </c>
      <c r="L534" s="147">
        <f t="shared" si="107"/>
        <v>15</v>
      </c>
      <c r="M534" s="136">
        <f t="shared" si="108"/>
        <v>19.5</v>
      </c>
      <c r="N534" s="188">
        <f t="shared" si="112"/>
        <v>15</v>
      </c>
      <c r="O534" s="142">
        <f t="shared" si="109"/>
        <v>0</v>
      </c>
      <c r="P534" s="49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155"/>
      <c r="BS534" s="5"/>
      <c r="BT534" s="5"/>
      <c r="BU534" s="5"/>
      <c r="BV534" s="5"/>
      <c r="BW534" s="5"/>
      <c r="BX534" s="155"/>
      <c r="BY534" s="5"/>
      <c r="BZ534" s="5"/>
      <c r="CA534" s="155"/>
      <c r="CB534" s="5"/>
      <c r="CC534" s="5"/>
      <c r="CD534" s="15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155"/>
      <c r="CQ534" s="5"/>
      <c r="CR534" s="5"/>
      <c r="CS534" s="5"/>
      <c r="CT534" s="5"/>
      <c r="CU534" s="5"/>
      <c r="CV534" s="15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155"/>
      <c r="DI534" s="5"/>
      <c r="DJ534" s="5"/>
      <c r="DK534" s="155"/>
      <c r="DL534" s="5"/>
      <c r="DM534" s="5"/>
      <c r="DN534" s="15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155"/>
      <c r="DZ534" s="5"/>
      <c r="EA534" s="5"/>
      <c r="EB534" s="5"/>
      <c r="EC534" s="155"/>
      <c r="ED534" s="5"/>
      <c r="EE534" s="5"/>
      <c r="EF534" s="160"/>
      <c r="EG534" s="5"/>
      <c r="EH534" s="5"/>
      <c r="EI534" s="5"/>
      <c r="EJ534" s="5"/>
      <c r="EK534" s="5"/>
      <c r="EL534" s="150"/>
      <c r="EM534" s="5"/>
      <c r="EN534" s="5"/>
      <c r="EO534" s="5"/>
      <c r="EP534" s="5"/>
      <c r="EQ534" s="5"/>
      <c r="ER534" s="155"/>
      <c r="ES534" s="5"/>
      <c r="ET534" s="5"/>
      <c r="EU534" s="5"/>
      <c r="EV534" s="5"/>
      <c r="EW534" s="5"/>
      <c r="EX534" s="5"/>
      <c r="EY534" s="5"/>
      <c r="EZ534" s="5"/>
      <c r="FA534" s="155"/>
      <c r="FB534" s="5">
        <v>2</v>
      </c>
      <c r="FC534" s="5"/>
      <c r="FD534" s="155"/>
      <c r="FE534" s="5">
        <v>9</v>
      </c>
      <c r="FF534" s="5"/>
      <c r="FG534" s="155"/>
      <c r="FH534" s="5"/>
      <c r="FI534" s="5"/>
      <c r="FJ534" s="155"/>
      <c r="FK534" s="5"/>
      <c r="FL534" s="5"/>
      <c r="FM534" s="155"/>
      <c r="FN534" s="5">
        <v>4</v>
      </c>
      <c r="FO534" s="5"/>
      <c r="FP534" s="15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249"/>
    </row>
    <row r="535" spans="1:183" s="3" customFormat="1" ht="21" customHeight="1">
      <c r="A535" s="46">
        <v>507</v>
      </c>
      <c r="B535" s="94" t="s">
        <v>1297</v>
      </c>
      <c r="C535" s="95" t="s">
        <v>1298</v>
      </c>
      <c r="D535" s="50" t="s">
        <v>78</v>
      </c>
      <c r="E535" s="27">
        <v>7488</v>
      </c>
      <c r="F535" s="28"/>
      <c r="G535" s="28"/>
      <c r="H535" s="269">
        <f t="shared" si="104"/>
        <v>0</v>
      </c>
      <c r="I535" s="93">
        <f t="shared" si="105"/>
        <v>0</v>
      </c>
      <c r="J535" s="49">
        <f t="shared" si="106"/>
        <v>13</v>
      </c>
      <c r="K535" s="263">
        <f t="shared" si="110"/>
        <v>13</v>
      </c>
      <c r="L535" s="147">
        <f t="shared" si="107"/>
        <v>10</v>
      </c>
      <c r="M535" s="136">
        <f t="shared" si="108"/>
        <v>13</v>
      </c>
      <c r="N535" s="188"/>
      <c r="O535" s="142">
        <f t="shared" si="109"/>
        <v>0</v>
      </c>
      <c r="P535" s="49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155"/>
      <c r="BS535" s="5"/>
      <c r="BT535" s="5"/>
      <c r="BU535" s="5"/>
      <c r="BV535" s="5"/>
      <c r="BW535" s="5"/>
      <c r="BX535" s="155"/>
      <c r="BY535" s="5"/>
      <c r="BZ535" s="5"/>
      <c r="CA535" s="155"/>
      <c r="CB535" s="5"/>
      <c r="CC535" s="5"/>
      <c r="CD535" s="15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155"/>
      <c r="CQ535" s="5"/>
      <c r="CR535" s="5"/>
      <c r="CS535" s="5"/>
      <c r="CT535" s="5"/>
      <c r="CU535" s="5"/>
      <c r="CV535" s="15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155"/>
      <c r="DI535" s="5"/>
      <c r="DJ535" s="5"/>
      <c r="DK535" s="155"/>
      <c r="DL535" s="5"/>
      <c r="DM535" s="5"/>
      <c r="DN535" s="15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155"/>
      <c r="DZ535" s="5"/>
      <c r="EA535" s="5"/>
      <c r="EB535" s="5"/>
      <c r="EC535" s="155"/>
      <c r="ED535" s="5"/>
      <c r="EE535" s="5"/>
      <c r="EF535" s="160"/>
      <c r="EG535" s="5"/>
      <c r="EH535" s="5"/>
      <c r="EI535" s="5"/>
      <c r="EJ535" s="5"/>
      <c r="EK535" s="5"/>
      <c r="EL535" s="150"/>
      <c r="EM535" s="5"/>
      <c r="EN535" s="5"/>
      <c r="EO535" s="5"/>
      <c r="EP535" s="5"/>
      <c r="EQ535" s="5"/>
      <c r="ER535" s="155"/>
      <c r="ES535" s="5"/>
      <c r="ET535" s="5"/>
      <c r="EU535" s="5"/>
      <c r="EV535" s="5"/>
      <c r="EW535" s="5"/>
      <c r="EX535" s="5"/>
      <c r="EY535" s="5"/>
      <c r="EZ535" s="5"/>
      <c r="FA535" s="155"/>
      <c r="FB535" s="5"/>
      <c r="FC535" s="5"/>
      <c r="FD535" s="155"/>
      <c r="FE535" s="5"/>
      <c r="FF535" s="5"/>
      <c r="FG535" s="155">
        <v>8</v>
      </c>
      <c r="FH535" s="5">
        <v>4</v>
      </c>
      <c r="FI535" s="5"/>
      <c r="FJ535" s="155"/>
      <c r="FK535" s="5"/>
      <c r="FL535" s="5"/>
      <c r="FM535" s="155"/>
      <c r="FN535" s="5"/>
      <c r="FO535" s="5"/>
      <c r="FP535" s="155">
        <v>5</v>
      </c>
      <c r="FQ535" s="5">
        <v>6</v>
      </c>
      <c r="FR535" s="5"/>
      <c r="FS535" s="5"/>
      <c r="FT535" s="5"/>
      <c r="FU535" s="5"/>
      <c r="FV535" s="5"/>
      <c r="FW535" s="5"/>
      <c r="FX535" s="5"/>
      <c r="FY535" s="5"/>
      <c r="FZ535" s="5"/>
      <c r="GA535" s="249"/>
    </row>
    <row r="536" spans="1:183" ht="21" customHeight="1">
      <c r="A536" s="46">
        <v>508</v>
      </c>
      <c r="B536" s="210" t="s">
        <v>1299</v>
      </c>
      <c r="C536" s="95" t="s">
        <v>1300</v>
      </c>
      <c r="D536" s="50" t="s">
        <v>78</v>
      </c>
      <c r="E536" s="27">
        <v>6798</v>
      </c>
      <c r="F536" s="28"/>
      <c r="G536" s="28"/>
      <c r="H536" s="269">
        <f t="shared" si="104"/>
        <v>0</v>
      </c>
      <c r="I536" s="93">
        <f t="shared" si="105"/>
        <v>0</v>
      </c>
      <c r="J536" s="49">
        <f t="shared" si="106"/>
        <v>3</v>
      </c>
      <c r="K536" s="263">
        <f t="shared" si="110"/>
        <v>3</v>
      </c>
      <c r="L536" s="147">
        <f t="shared" si="107"/>
        <v>10</v>
      </c>
      <c r="M536" s="136">
        <f t="shared" si="108"/>
        <v>13</v>
      </c>
      <c r="N536" s="188">
        <f>L536-K536-H536</f>
        <v>7</v>
      </c>
      <c r="O536" s="142">
        <f t="shared" si="109"/>
        <v>47586</v>
      </c>
      <c r="P536" s="49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155"/>
      <c r="BS536" s="5"/>
      <c r="BT536" s="5"/>
      <c r="BU536" s="5"/>
      <c r="BV536" s="5"/>
      <c r="BW536" s="5"/>
      <c r="BX536" s="155"/>
      <c r="BY536" s="5"/>
      <c r="BZ536" s="5"/>
      <c r="CA536" s="155"/>
      <c r="CB536" s="5"/>
      <c r="CC536" s="5"/>
      <c r="CD536" s="15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155"/>
      <c r="CQ536" s="5"/>
      <c r="CR536" s="5"/>
      <c r="CS536" s="5"/>
      <c r="CT536" s="5"/>
      <c r="CU536" s="5"/>
      <c r="CV536" s="15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155"/>
      <c r="DI536" s="5"/>
      <c r="DJ536" s="5"/>
      <c r="DK536" s="155"/>
      <c r="DL536" s="5"/>
      <c r="DM536" s="5"/>
      <c r="DN536" s="15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155"/>
      <c r="DZ536" s="5"/>
      <c r="EA536" s="5"/>
      <c r="EB536" s="5"/>
      <c r="EC536" s="155"/>
      <c r="ED536" s="5"/>
      <c r="EE536" s="5"/>
      <c r="EF536" s="160"/>
      <c r="EG536" s="5"/>
      <c r="EH536" s="5"/>
      <c r="EI536" s="5"/>
      <c r="EJ536" s="5"/>
      <c r="EK536" s="5"/>
      <c r="EL536" s="150"/>
      <c r="EM536" s="5"/>
      <c r="EN536" s="5"/>
      <c r="EO536" s="5"/>
      <c r="EP536" s="5"/>
      <c r="EQ536" s="5"/>
      <c r="ER536" s="155"/>
      <c r="ES536" s="5"/>
      <c r="ET536" s="5"/>
      <c r="EU536" s="5"/>
      <c r="EV536" s="5"/>
      <c r="EW536" s="5"/>
      <c r="EX536" s="5"/>
      <c r="EY536" s="5"/>
      <c r="EZ536" s="5"/>
      <c r="FA536" s="155"/>
      <c r="FB536" s="5"/>
      <c r="FC536" s="5"/>
      <c r="FD536" s="155"/>
      <c r="FE536" s="5"/>
      <c r="FF536" s="5"/>
      <c r="FG536" s="155">
        <v>3</v>
      </c>
      <c r="FH536" s="5">
        <v>4</v>
      </c>
      <c r="FI536" s="5"/>
      <c r="FJ536" s="155"/>
      <c r="FK536" s="5"/>
      <c r="FL536" s="5"/>
      <c r="FM536" s="155"/>
      <c r="FN536" s="5"/>
      <c r="FO536" s="5"/>
      <c r="FP536" s="155"/>
      <c r="FQ536" s="5">
        <v>6</v>
      </c>
      <c r="FR536" s="5"/>
      <c r="FS536" s="5"/>
      <c r="FT536" s="5"/>
      <c r="FU536" s="5"/>
      <c r="FV536" s="5"/>
      <c r="FW536" s="5"/>
      <c r="FX536" s="5"/>
      <c r="FY536" s="5"/>
      <c r="FZ536" s="5"/>
      <c r="GA536" s="249"/>
    </row>
    <row r="537" spans="1:183" ht="21" customHeight="1">
      <c r="A537" s="46">
        <v>509</v>
      </c>
      <c r="B537" s="210" t="s">
        <v>1301</v>
      </c>
      <c r="C537" s="95" t="s">
        <v>1302</v>
      </c>
      <c r="D537" s="50" t="s">
        <v>78</v>
      </c>
      <c r="E537" s="27">
        <v>13495</v>
      </c>
      <c r="F537" s="28">
        <v>16</v>
      </c>
      <c r="G537" s="28"/>
      <c r="H537" s="269">
        <f t="shared" si="104"/>
        <v>16</v>
      </c>
      <c r="I537" s="93">
        <f t="shared" si="105"/>
        <v>0</v>
      </c>
      <c r="J537" s="49">
        <f t="shared" si="106"/>
        <v>18</v>
      </c>
      <c r="K537" s="263">
        <f t="shared" si="110"/>
        <v>18</v>
      </c>
      <c r="L537" s="147">
        <f t="shared" si="107"/>
        <v>40</v>
      </c>
      <c r="M537" s="136">
        <f t="shared" si="108"/>
        <v>52</v>
      </c>
      <c r="N537" s="188">
        <f>L537-K537-H537</f>
        <v>6</v>
      </c>
      <c r="O537" s="142">
        <f t="shared" si="109"/>
        <v>80970</v>
      </c>
      <c r="P537" s="49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155"/>
      <c r="BS537" s="5"/>
      <c r="BT537" s="5"/>
      <c r="BU537" s="5"/>
      <c r="BV537" s="5"/>
      <c r="BW537" s="5"/>
      <c r="BX537" s="155">
        <v>18</v>
      </c>
      <c r="BY537" s="5">
        <v>40</v>
      </c>
      <c r="BZ537" s="5"/>
      <c r="CA537" s="155"/>
      <c r="CB537" s="5"/>
      <c r="CC537" s="5"/>
      <c r="CD537" s="15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155"/>
      <c r="CQ537" s="5"/>
      <c r="CR537" s="5"/>
      <c r="CS537" s="5"/>
      <c r="CT537" s="5"/>
      <c r="CU537" s="5"/>
      <c r="CV537" s="15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155"/>
      <c r="DI537" s="5"/>
      <c r="DJ537" s="5"/>
      <c r="DK537" s="155"/>
      <c r="DL537" s="5"/>
      <c r="DM537" s="5"/>
      <c r="DN537" s="15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155"/>
      <c r="DZ537" s="5"/>
      <c r="EA537" s="5"/>
      <c r="EB537" s="5"/>
      <c r="EC537" s="155"/>
      <c r="ED537" s="5"/>
      <c r="EE537" s="5"/>
      <c r="EF537" s="160"/>
      <c r="EG537" s="5"/>
      <c r="EH537" s="5"/>
      <c r="EI537" s="5"/>
      <c r="EJ537" s="5"/>
      <c r="EK537" s="5"/>
      <c r="EL537" s="150"/>
      <c r="EM537" s="5"/>
      <c r="EN537" s="5"/>
      <c r="EO537" s="5"/>
      <c r="EP537" s="5"/>
      <c r="EQ537" s="5"/>
      <c r="ER537" s="155"/>
      <c r="ES537" s="5"/>
      <c r="ET537" s="5"/>
      <c r="EU537" s="5"/>
      <c r="EV537" s="5"/>
      <c r="EW537" s="5"/>
      <c r="EX537" s="5"/>
      <c r="EY537" s="5"/>
      <c r="EZ537" s="5"/>
      <c r="FA537" s="155"/>
      <c r="FB537" s="5"/>
      <c r="FC537" s="5"/>
      <c r="FD537" s="155"/>
      <c r="FE537" s="5"/>
      <c r="FF537" s="5"/>
      <c r="FG537" s="155"/>
      <c r="FH537" s="5"/>
      <c r="FI537" s="5"/>
      <c r="FJ537" s="155"/>
      <c r="FK537" s="5"/>
      <c r="FL537" s="5"/>
      <c r="FM537" s="155"/>
      <c r="FN537" s="5"/>
      <c r="FO537" s="5"/>
      <c r="FP537" s="15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249"/>
    </row>
    <row r="538" spans="1:183" ht="21" customHeight="1">
      <c r="A538" s="46">
        <v>510</v>
      </c>
      <c r="B538" s="210" t="s">
        <v>1303</v>
      </c>
      <c r="C538" s="95" t="s">
        <v>1304</v>
      </c>
      <c r="D538" s="50" t="s">
        <v>78</v>
      </c>
      <c r="E538" s="27">
        <v>19495</v>
      </c>
      <c r="F538" s="28">
        <v>58</v>
      </c>
      <c r="G538" s="28"/>
      <c r="H538" s="269">
        <f t="shared" si="104"/>
        <v>58</v>
      </c>
      <c r="I538" s="93">
        <f t="shared" si="105"/>
        <v>0</v>
      </c>
      <c r="J538" s="49">
        <f t="shared" si="106"/>
        <v>2</v>
      </c>
      <c r="K538" s="263">
        <f t="shared" si="110"/>
        <v>2</v>
      </c>
      <c r="L538" s="147">
        <f t="shared" si="107"/>
        <v>64</v>
      </c>
      <c r="M538" s="136">
        <f t="shared" si="108"/>
        <v>83.2</v>
      </c>
      <c r="N538" s="188">
        <f>L538-K538-H538</f>
        <v>4</v>
      </c>
      <c r="O538" s="142">
        <f t="shared" si="109"/>
        <v>77980</v>
      </c>
      <c r="P538" s="49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155"/>
      <c r="BS538" s="5"/>
      <c r="BT538" s="5"/>
      <c r="BU538" s="5"/>
      <c r="BV538" s="5"/>
      <c r="BW538" s="5"/>
      <c r="BX538" s="155">
        <v>2</v>
      </c>
      <c r="BY538" s="5">
        <v>40</v>
      </c>
      <c r="BZ538" s="5"/>
      <c r="CA538" s="155"/>
      <c r="CB538" s="5"/>
      <c r="CC538" s="5"/>
      <c r="CD538" s="155"/>
      <c r="CE538" s="5">
        <v>24</v>
      </c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155"/>
      <c r="CQ538" s="5"/>
      <c r="CR538" s="5"/>
      <c r="CS538" s="5"/>
      <c r="CT538" s="5"/>
      <c r="CU538" s="5"/>
      <c r="CV538" s="15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155"/>
      <c r="DI538" s="5"/>
      <c r="DJ538" s="5"/>
      <c r="DK538" s="155"/>
      <c r="DL538" s="5"/>
      <c r="DM538" s="5"/>
      <c r="DN538" s="15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155"/>
      <c r="DZ538" s="5"/>
      <c r="EA538" s="5"/>
      <c r="EB538" s="5"/>
      <c r="EC538" s="155"/>
      <c r="ED538" s="5"/>
      <c r="EE538" s="5"/>
      <c r="EF538" s="160"/>
      <c r="EG538" s="5"/>
      <c r="EH538" s="5"/>
      <c r="EI538" s="5"/>
      <c r="EJ538" s="5"/>
      <c r="EK538" s="5"/>
      <c r="EL538" s="150"/>
      <c r="EM538" s="5"/>
      <c r="EN538" s="5"/>
      <c r="EO538" s="5"/>
      <c r="EP538" s="5"/>
      <c r="EQ538" s="5"/>
      <c r="ER538" s="155"/>
      <c r="ES538" s="5"/>
      <c r="ET538" s="5"/>
      <c r="EU538" s="5"/>
      <c r="EV538" s="5"/>
      <c r="EW538" s="5"/>
      <c r="EX538" s="5"/>
      <c r="EY538" s="5"/>
      <c r="EZ538" s="5"/>
      <c r="FA538" s="155"/>
      <c r="FB538" s="5"/>
      <c r="FC538" s="5"/>
      <c r="FD538" s="155"/>
      <c r="FE538" s="5"/>
      <c r="FF538" s="5"/>
      <c r="FG538" s="155"/>
      <c r="FH538" s="5"/>
      <c r="FI538" s="5"/>
      <c r="FJ538" s="155"/>
      <c r="FK538" s="5"/>
      <c r="FL538" s="5"/>
      <c r="FM538" s="155"/>
      <c r="FN538" s="5"/>
      <c r="FO538" s="5"/>
      <c r="FP538" s="15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249"/>
    </row>
    <row r="539" spans="1:183" ht="21" customHeight="1">
      <c r="A539" s="46">
        <v>511</v>
      </c>
      <c r="B539" s="210" t="s">
        <v>1216</v>
      </c>
      <c r="C539" s="95" t="s">
        <v>1305</v>
      </c>
      <c r="D539" s="50" t="s">
        <v>78</v>
      </c>
      <c r="E539" s="27">
        <v>5243</v>
      </c>
      <c r="F539" s="28">
        <v>63</v>
      </c>
      <c r="G539" s="28"/>
      <c r="H539" s="269">
        <f t="shared" si="104"/>
        <v>63</v>
      </c>
      <c r="I539" s="93">
        <f t="shared" si="105"/>
        <v>0</v>
      </c>
      <c r="J539" s="49">
        <f t="shared" si="106"/>
        <v>0</v>
      </c>
      <c r="K539" s="263">
        <f t="shared" si="110"/>
        <v>0</v>
      </c>
      <c r="L539" s="147">
        <f t="shared" si="107"/>
        <v>55</v>
      </c>
      <c r="M539" s="136">
        <f t="shared" si="108"/>
        <v>71.5</v>
      </c>
      <c r="N539" s="188"/>
      <c r="O539" s="142">
        <f t="shared" si="109"/>
        <v>0</v>
      </c>
      <c r="P539" s="49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155"/>
      <c r="BS539" s="5"/>
      <c r="BT539" s="5"/>
      <c r="BU539" s="5"/>
      <c r="BV539" s="5"/>
      <c r="BW539" s="5"/>
      <c r="BX539" s="155"/>
      <c r="BY539" s="5"/>
      <c r="BZ539" s="5"/>
      <c r="CA539" s="155"/>
      <c r="CB539" s="5"/>
      <c r="CC539" s="5"/>
      <c r="CD539" s="155"/>
      <c r="CE539" s="5">
        <v>25</v>
      </c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155"/>
      <c r="CQ539" s="5"/>
      <c r="CR539" s="5"/>
      <c r="CS539" s="5"/>
      <c r="CT539" s="5">
        <v>30</v>
      </c>
      <c r="CU539" s="5"/>
      <c r="CV539" s="15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155"/>
      <c r="DI539" s="5"/>
      <c r="DJ539" s="5"/>
      <c r="DK539" s="155"/>
      <c r="DL539" s="5"/>
      <c r="DM539" s="5"/>
      <c r="DN539" s="15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155"/>
      <c r="DZ539" s="5"/>
      <c r="EA539" s="5"/>
      <c r="EB539" s="5"/>
      <c r="EC539" s="155"/>
      <c r="ED539" s="5"/>
      <c r="EE539" s="5"/>
      <c r="EF539" s="160"/>
      <c r="EG539" s="5"/>
      <c r="EH539" s="5"/>
      <c r="EI539" s="5"/>
      <c r="EJ539" s="5"/>
      <c r="EK539" s="5"/>
      <c r="EL539" s="150"/>
      <c r="EM539" s="5"/>
      <c r="EN539" s="5"/>
      <c r="EO539" s="5"/>
      <c r="EP539" s="5"/>
      <c r="EQ539" s="5"/>
      <c r="ER539" s="155"/>
      <c r="ES539" s="5"/>
      <c r="ET539" s="5"/>
      <c r="EU539" s="5"/>
      <c r="EV539" s="5"/>
      <c r="EW539" s="5"/>
      <c r="EX539" s="5"/>
      <c r="EY539" s="5"/>
      <c r="EZ539" s="5"/>
      <c r="FA539" s="155"/>
      <c r="FB539" s="5"/>
      <c r="FC539" s="5"/>
      <c r="FD539" s="155"/>
      <c r="FE539" s="5"/>
      <c r="FF539" s="5"/>
      <c r="FG539" s="155"/>
      <c r="FH539" s="5"/>
      <c r="FI539" s="5"/>
      <c r="FJ539" s="155"/>
      <c r="FK539" s="5"/>
      <c r="FL539" s="5"/>
      <c r="FM539" s="155"/>
      <c r="FN539" s="5"/>
      <c r="FO539" s="5"/>
      <c r="FP539" s="15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249"/>
    </row>
    <row r="540" spans="1:183" ht="21" customHeight="1">
      <c r="A540" s="46">
        <v>512</v>
      </c>
      <c r="B540" s="94" t="s">
        <v>1306</v>
      </c>
      <c r="C540" s="95" t="s">
        <v>1546</v>
      </c>
      <c r="D540" s="50" t="s">
        <v>78</v>
      </c>
      <c r="E540" s="27">
        <v>321</v>
      </c>
      <c r="F540" s="28">
        <v>681</v>
      </c>
      <c r="G540" s="28"/>
      <c r="H540" s="269">
        <f t="shared" si="104"/>
        <v>681</v>
      </c>
      <c r="I540" s="93">
        <f t="shared" si="105"/>
        <v>0</v>
      </c>
      <c r="J540" s="49">
        <f t="shared" si="106"/>
        <v>50</v>
      </c>
      <c r="K540" s="263">
        <f t="shared" si="110"/>
        <v>50</v>
      </c>
      <c r="L540" s="147">
        <f t="shared" si="107"/>
        <v>116</v>
      </c>
      <c r="M540" s="136">
        <f t="shared" si="108"/>
        <v>150.8</v>
      </c>
      <c r="N540" s="188"/>
      <c r="O540" s="142">
        <f t="shared" si="109"/>
        <v>0</v>
      </c>
      <c r="P540" s="49"/>
      <c r="Q540" s="5">
        <v>20</v>
      </c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155"/>
      <c r="BS540" s="5"/>
      <c r="BT540" s="5"/>
      <c r="BU540" s="5"/>
      <c r="BV540" s="5"/>
      <c r="BW540" s="5"/>
      <c r="BX540" s="155"/>
      <c r="BY540" s="5"/>
      <c r="BZ540" s="5"/>
      <c r="CA540" s="155"/>
      <c r="CB540" s="5"/>
      <c r="CC540" s="5"/>
      <c r="CD540" s="155"/>
      <c r="CE540" s="5">
        <v>25</v>
      </c>
      <c r="CF540" s="5"/>
      <c r="CG540" s="5"/>
      <c r="CH540" s="5">
        <v>12</v>
      </c>
      <c r="CI540" s="5"/>
      <c r="CJ540" s="5"/>
      <c r="CK540" s="5"/>
      <c r="CL540" s="5"/>
      <c r="CM540" s="5"/>
      <c r="CN540" s="5"/>
      <c r="CO540" s="5"/>
      <c r="CP540" s="155">
        <v>50</v>
      </c>
      <c r="CQ540" s="5">
        <v>50</v>
      </c>
      <c r="CR540" s="5"/>
      <c r="CS540" s="5"/>
      <c r="CT540" s="5"/>
      <c r="CU540" s="5"/>
      <c r="CV540" s="15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155"/>
      <c r="DI540" s="5"/>
      <c r="DJ540" s="5"/>
      <c r="DK540" s="155"/>
      <c r="DL540" s="5"/>
      <c r="DM540" s="5"/>
      <c r="DN540" s="15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155"/>
      <c r="DZ540" s="5"/>
      <c r="EA540" s="5"/>
      <c r="EB540" s="5"/>
      <c r="EC540" s="155"/>
      <c r="ED540" s="5"/>
      <c r="EE540" s="5"/>
      <c r="EF540" s="160"/>
      <c r="EG540" s="5"/>
      <c r="EH540" s="5"/>
      <c r="EI540" s="5"/>
      <c r="EJ540" s="5"/>
      <c r="EK540" s="5"/>
      <c r="EL540" s="150"/>
      <c r="EM540" s="5"/>
      <c r="EN540" s="5"/>
      <c r="EO540" s="5"/>
      <c r="EP540" s="5"/>
      <c r="EQ540" s="5"/>
      <c r="ER540" s="155"/>
      <c r="ES540" s="5"/>
      <c r="ET540" s="5"/>
      <c r="EU540" s="5"/>
      <c r="EV540" s="5"/>
      <c r="EW540" s="5"/>
      <c r="EX540" s="5"/>
      <c r="EY540" s="5"/>
      <c r="EZ540" s="5"/>
      <c r="FA540" s="155"/>
      <c r="FB540" s="5"/>
      <c r="FC540" s="5"/>
      <c r="FD540" s="155"/>
      <c r="FE540" s="5">
        <v>9</v>
      </c>
      <c r="FF540" s="5"/>
      <c r="FG540" s="155"/>
      <c r="FH540" s="5"/>
      <c r="FI540" s="5"/>
      <c r="FJ540" s="155"/>
      <c r="FK540" s="5"/>
      <c r="FL540" s="5"/>
      <c r="FM540" s="155"/>
      <c r="FN540" s="5"/>
      <c r="FO540" s="5"/>
      <c r="FP540" s="15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249"/>
    </row>
    <row r="541" spans="1:183" ht="21" customHeight="1">
      <c r="A541" s="46">
        <v>513</v>
      </c>
      <c r="B541" s="210" t="s">
        <v>1307</v>
      </c>
      <c r="C541" s="95" t="s">
        <v>1308</v>
      </c>
      <c r="D541" s="50" t="s">
        <v>78</v>
      </c>
      <c r="E541" s="27">
        <v>31939.5</v>
      </c>
      <c r="F541" s="28"/>
      <c r="G541" s="28"/>
      <c r="H541" s="269">
        <f t="shared" si="104"/>
        <v>0</v>
      </c>
      <c r="I541" s="93">
        <f t="shared" si="105"/>
        <v>0</v>
      </c>
      <c r="J541" s="49">
        <f t="shared" si="106"/>
        <v>0</v>
      </c>
      <c r="K541" s="263">
        <f t="shared" si="110"/>
        <v>0</v>
      </c>
      <c r="L541" s="147">
        <f t="shared" si="107"/>
        <v>10</v>
      </c>
      <c r="M541" s="136">
        <f t="shared" si="108"/>
        <v>13</v>
      </c>
      <c r="N541" s="188">
        <f>L541-K541-H541</f>
        <v>10</v>
      </c>
      <c r="O541" s="142">
        <f t="shared" si="109"/>
        <v>319395</v>
      </c>
      <c r="P541" s="49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155"/>
      <c r="BS541" s="5"/>
      <c r="BT541" s="5"/>
      <c r="BU541" s="5"/>
      <c r="BV541" s="5"/>
      <c r="BW541" s="5"/>
      <c r="BX541" s="155"/>
      <c r="BY541" s="5">
        <v>10</v>
      </c>
      <c r="BZ541" s="5"/>
      <c r="CA541" s="155"/>
      <c r="CB541" s="5"/>
      <c r="CC541" s="5"/>
      <c r="CD541" s="15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155"/>
      <c r="CQ541" s="5"/>
      <c r="CR541" s="5"/>
      <c r="CS541" s="5"/>
      <c r="CT541" s="5"/>
      <c r="CU541" s="5"/>
      <c r="CV541" s="15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155"/>
      <c r="DI541" s="5"/>
      <c r="DJ541" s="5"/>
      <c r="DK541" s="155"/>
      <c r="DL541" s="5"/>
      <c r="DM541" s="5"/>
      <c r="DN541" s="15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155"/>
      <c r="DZ541" s="5"/>
      <c r="EA541" s="5"/>
      <c r="EB541" s="5"/>
      <c r="EC541" s="155"/>
      <c r="ED541" s="5"/>
      <c r="EE541" s="5"/>
      <c r="EF541" s="160"/>
      <c r="EG541" s="5"/>
      <c r="EH541" s="5"/>
      <c r="EI541" s="5"/>
      <c r="EJ541" s="5"/>
      <c r="EK541" s="5"/>
      <c r="EL541" s="150"/>
      <c r="EM541" s="5"/>
      <c r="EN541" s="5"/>
      <c r="EO541" s="5"/>
      <c r="EP541" s="5"/>
      <c r="EQ541" s="5"/>
      <c r="ER541" s="155"/>
      <c r="ES541" s="5"/>
      <c r="ET541" s="5"/>
      <c r="EU541" s="5"/>
      <c r="EV541" s="5"/>
      <c r="EW541" s="5"/>
      <c r="EX541" s="5"/>
      <c r="EY541" s="5"/>
      <c r="EZ541" s="5"/>
      <c r="FA541" s="155"/>
      <c r="FB541" s="5"/>
      <c r="FC541" s="5"/>
      <c r="FD541" s="155"/>
      <c r="FE541" s="5"/>
      <c r="FF541" s="5"/>
      <c r="FG541" s="155"/>
      <c r="FH541" s="5"/>
      <c r="FI541" s="5"/>
      <c r="FJ541" s="155"/>
      <c r="FK541" s="5"/>
      <c r="FL541" s="5"/>
      <c r="FM541" s="155"/>
      <c r="FN541" s="5"/>
      <c r="FO541" s="5"/>
      <c r="FP541" s="15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249"/>
    </row>
    <row r="542" spans="1:183" ht="21" customHeight="1">
      <c r="A542" s="46">
        <v>514</v>
      </c>
      <c r="B542" s="210" t="s">
        <v>1309</v>
      </c>
      <c r="C542" s="95" t="s">
        <v>1310</v>
      </c>
      <c r="D542" s="50" t="s">
        <v>78</v>
      </c>
      <c r="E542" s="27">
        <v>28355</v>
      </c>
      <c r="F542" s="28">
        <v>19</v>
      </c>
      <c r="G542" s="28"/>
      <c r="H542" s="269">
        <f t="shared" si="104"/>
        <v>19</v>
      </c>
      <c r="I542" s="93">
        <f t="shared" si="105"/>
        <v>0</v>
      </c>
      <c r="J542" s="49">
        <f t="shared" si="106"/>
        <v>20</v>
      </c>
      <c r="K542" s="263">
        <f t="shared" si="110"/>
        <v>20</v>
      </c>
      <c r="L542" s="147">
        <f t="shared" si="107"/>
        <v>30</v>
      </c>
      <c r="M542" s="136">
        <f t="shared" si="108"/>
        <v>39</v>
      </c>
      <c r="N542" s="188"/>
      <c r="O542" s="142">
        <f t="shared" si="109"/>
        <v>0</v>
      </c>
      <c r="P542" s="49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155"/>
      <c r="BS542" s="5"/>
      <c r="BT542" s="5"/>
      <c r="BU542" s="5"/>
      <c r="BV542" s="5"/>
      <c r="BW542" s="5"/>
      <c r="BX542" s="155">
        <v>20</v>
      </c>
      <c r="BY542" s="5">
        <v>30</v>
      </c>
      <c r="BZ542" s="5"/>
      <c r="CA542" s="155"/>
      <c r="CB542" s="5"/>
      <c r="CC542" s="5"/>
      <c r="CD542" s="15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155"/>
      <c r="CQ542" s="5"/>
      <c r="CR542" s="5"/>
      <c r="CS542" s="5"/>
      <c r="CT542" s="5"/>
      <c r="CU542" s="5"/>
      <c r="CV542" s="15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155"/>
      <c r="DI542" s="5"/>
      <c r="DJ542" s="5"/>
      <c r="DK542" s="155"/>
      <c r="DL542" s="5"/>
      <c r="DM542" s="5"/>
      <c r="DN542" s="15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155"/>
      <c r="DZ542" s="5"/>
      <c r="EA542" s="5"/>
      <c r="EB542" s="5"/>
      <c r="EC542" s="155"/>
      <c r="ED542" s="5"/>
      <c r="EE542" s="5"/>
      <c r="EF542" s="160"/>
      <c r="EG542" s="5"/>
      <c r="EH542" s="5"/>
      <c r="EI542" s="5"/>
      <c r="EJ542" s="5"/>
      <c r="EK542" s="5"/>
      <c r="EL542" s="150"/>
      <c r="EM542" s="5"/>
      <c r="EN542" s="5"/>
      <c r="EO542" s="5"/>
      <c r="EP542" s="5"/>
      <c r="EQ542" s="5"/>
      <c r="ER542" s="155"/>
      <c r="ES542" s="5"/>
      <c r="ET542" s="5"/>
      <c r="EU542" s="5"/>
      <c r="EV542" s="5"/>
      <c r="EW542" s="5"/>
      <c r="EX542" s="5"/>
      <c r="EY542" s="5"/>
      <c r="EZ542" s="5"/>
      <c r="FA542" s="155"/>
      <c r="FB542" s="5"/>
      <c r="FC542" s="5"/>
      <c r="FD542" s="155"/>
      <c r="FE542" s="5"/>
      <c r="FF542" s="5"/>
      <c r="FG542" s="155"/>
      <c r="FH542" s="5"/>
      <c r="FI542" s="5"/>
      <c r="FJ542" s="155"/>
      <c r="FK542" s="5"/>
      <c r="FL542" s="5"/>
      <c r="FM542" s="155"/>
      <c r="FN542" s="5"/>
      <c r="FO542" s="5"/>
      <c r="FP542" s="15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249"/>
    </row>
    <row r="543" spans="1:183" ht="21" customHeight="1">
      <c r="A543" s="46">
        <v>515</v>
      </c>
      <c r="B543" s="210" t="s">
        <v>1311</v>
      </c>
      <c r="C543" s="95" t="s">
        <v>1312</v>
      </c>
      <c r="D543" s="50" t="s">
        <v>78</v>
      </c>
      <c r="E543" s="27">
        <v>2000</v>
      </c>
      <c r="F543" s="28">
        <v>0</v>
      </c>
      <c r="G543" s="28"/>
      <c r="H543" s="269">
        <f t="shared" si="104"/>
        <v>0</v>
      </c>
      <c r="I543" s="93">
        <f t="shared" si="105"/>
        <v>0</v>
      </c>
      <c r="J543" s="49">
        <f t="shared" si="106"/>
        <v>20</v>
      </c>
      <c r="K543" s="263">
        <f t="shared" si="110"/>
        <v>20</v>
      </c>
      <c r="L543" s="147">
        <f t="shared" si="107"/>
        <v>30</v>
      </c>
      <c r="M543" s="136">
        <f t="shared" si="108"/>
        <v>39</v>
      </c>
      <c r="N543" s="188">
        <f aca="true" t="shared" si="113" ref="N543:N553">L543-K543-H543</f>
        <v>10</v>
      </c>
      <c r="O543" s="142">
        <f t="shared" si="109"/>
        <v>20000</v>
      </c>
      <c r="P543" s="49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155"/>
      <c r="BS543" s="5"/>
      <c r="BT543" s="5"/>
      <c r="BU543" s="5"/>
      <c r="BV543" s="5"/>
      <c r="BW543" s="5"/>
      <c r="BX543" s="155">
        <v>20</v>
      </c>
      <c r="BY543" s="5">
        <v>30</v>
      </c>
      <c r="BZ543" s="5"/>
      <c r="CA543" s="155"/>
      <c r="CB543" s="5"/>
      <c r="CC543" s="5"/>
      <c r="CD543" s="15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155"/>
      <c r="CQ543" s="5"/>
      <c r="CR543" s="5"/>
      <c r="CS543" s="5"/>
      <c r="CT543" s="5"/>
      <c r="CU543" s="5"/>
      <c r="CV543" s="15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155"/>
      <c r="DI543" s="5"/>
      <c r="DJ543" s="5"/>
      <c r="DK543" s="155"/>
      <c r="DL543" s="5"/>
      <c r="DM543" s="5"/>
      <c r="DN543" s="15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155"/>
      <c r="DZ543" s="5"/>
      <c r="EA543" s="5"/>
      <c r="EB543" s="5"/>
      <c r="EC543" s="155"/>
      <c r="ED543" s="5"/>
      <c r="EE543" s="5"/>
      <c r="EF543" s="160"/>
      <c r="EG543" s="5"/>
      <c r="EH543" s="5"/>
      <c r="EI543" s="5"/>
      <c r="EJ543" s="5"/>
      <c r="EK543" s="5"/>
      <c r="EL543" s="150"/>
      <c r="EM543" s="5"/>
      <c r="EN543" s="5"/>
      <c r="EO543" s="5"/>
      <c r="EP543" s="5"/>
      <c r="EQ543" s="5"/>
      <c r="ER543" s="155"/>
      <c r="ES543" s="5"/>
      <c r="ET543" s="5"/>
      <c r="EU543" s="5"/>
      <c r="EV543" s="5"/>
      <c r="EW543" s="5"/>
      <c r="EX543" s="5"/>
      <c r="EY543" s="5"/>
      <c r="EZ543" s="5"/>
      <c r="FA543" s="155"/>
      <c r="FB543" s="5"/>
      <c r="FC543" s="5"/>
      <c r="FD543" s="155"/>
      <c r="FE543" s="5"/>
      <c r="FF543" s="5"/>
      <c r="FG543" s="155"/>
      <c r="FH543" s="5"/>
      <c r="FI543" s="5"/>
      <c r="FJ543" s="155"/>
      <c r="FK543" s="5"/>
      <c r="FL543" s="5"/>
      <c r="FM543" s="155"/>
      <c r="FN543" s="5"/>
      <c r="FO543" s="5"/>
      <c r="FP543" s="15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249"/>
    </row>
    <row r="544" spans="1:183" ht="21" customHeight="1">
      <c r="A544" s="46">
        <v>516</v>
      </c>
      <c r="B544" s="94"/>
      <c r="C544" s="95" t="s">
        <v>1564</v>
      </c>
      <c r="D544" s="50"/>
      <c r="E544" s="27"/>
      <c r="F544" s="28">
        <v>0</v>
      </c>
      <c r="G544" s="28"/>
      <c r="H544" s="269">
        <f t="shared" si="104"/>
        <v>0</v>
      </c>
      <c r="I544" s="93">
        <f t="shared" si="105"/>
        <v>0</v>
      </c>
      <c r="J544" s="49">
        <f t="shared" si="106"/>
        <v>0</v>
      </c>
      <c r="K544" s="263">
        <f t="shared" si="110"/>
        <v>0</v>
      </c>
      <c r="L544" s="147">
        <f t="shared" si="107"/>
        <v>5</v>
      </c>
      <c r="M544" s="136">
        <f t="shared" si="108"/>
        <v>6.5</v>
      </c>
      <c r="N544" s="188">
        <f t="shared" si="113"/>
        <v>5</v>
      </c>
      <c r="O544" s="142">
        <f t="shared" si="109"/>
        <v>0</v>
      </c>
      <c r="P544" s="49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155"/>
      <c r="BS544" s="5"/>
      <c r="BT544" s="5"/>
      <c r="BU544" s="5"/>
      <c r="BV544" s="5"/>
      <c r="BW544" s="5"/>
      <c r="BX544" s="155"/>
      <c r="BY544" s="5">
        <v>5</v>
      </c>
      <c r="BZ544" s="5"/>
      <c r="CA544" s="155"/>
      <c r="CB544" s="5"/>
      <c r="CC544" s="5"/>
      <c r="CD544" s="15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155"/>
      <c r="CQ544" s="5"/>
      <c r="CR544" s="5"/>
      <c r="CS544" s="5"/>
      <c r="CT544" s="5"/>
      <c r="CU544" s="5"/>
      <c r="CV544" s="15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155"/>
      <c r="DI544" s="5"/>
      <c r="DJ544" s="5"/>
      <c r="DK544" s="155"/>
      <c r="DL544" s="5"/>
      <c r="DM544" s="5"/>
      <c r="DN544" s="15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155"/>
      <c r="DZ544" s="5"/>
      <c r="EA544" s="5"/>
      <c r="EB544" s="5"/>
      <c r="EC544" s="155"/>
      <c r="ED544" s="5"/>
      <c r="EE544" s="5"/>
      <c r="EF544" s="160"/>
      <c r="EG544" s="5"/>
      <c r="EH544" s="5"/>
      <c r="EI544" s="5"/>
      <c r="EJ544" s="5"/>
      <c r="EK544" s="5"/>
      <c r="EL544" s="150"/>
      <c r="EM544" s="5"/>
      <c r="EN544" s="5"/>
      <c r="EO544" s="5"/>
      <c r="EP544" s="5"/>
      <c r="EQ544" s="5"/>
      <c r="ER544" s="155"/>
      <c r="ES544" s="5"/>
      <c r="ET544" s="5"/>
      <c r="EU544" s="5"/>
      <c r="EV544" s="5"/>
      <c r="EW544" s="5"/>
      <c r="EX544" s="5"/>
      <c r="EY544" s="5"/>
      <c r="EZ544" s="5"/>
      <c r="FA544" s="155"/>
      <c r="FB544" s="5"/>
      <c r="FC544" s="5"/>
      <c r="FD544" s="155"/>
      <c r="FE544" s="5"/>
      <c r="FF544" s="5"/>
      <c r="FG544" s="155"/>
      <c r="FH544" s="5"/>
      <c r="FI544" s="5"/>
      <c r="FJ544" s="155"/>
      <c r="FK544" s="5"/>
      <c r="FL544" s="5"/>
      <c r="FM544" s="155"/>
      <c r="FN544" s="5"/>
      <c r="FO544" s="5"/>
      <c r="FP544" s="15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249"/>
    </row>
    <row r="545" spans="1:183" ht="21" customHeight="1">
      <c r="A545" s="46">
        <v>517</v>
      </c>
      <c r="B545" s="94" t="s">
        <v>1313</v>
      </c>
      <c r="C545" s="97" t="s">
        <v>1314</v>
      </c>
      <c r="D545" s="50" t="s">
        <v>1060</v>
      </c>
      <c r="E545" s="27">
        <v>8025</v>
      </c>
      <c r="F545" s="28"/>
      <c r="G545" s="28"/>
      <c r="H545" s="269">
        <f t="shared" si="104"/>
        <v>0</v>
      </c>
      <c r="I545" s="93">
        <f t="shared" si="105"/>
        <v>0</v>
      </c>
      <c r="J545" s="49">
        <f t="shared" si="106"/>
        <v>0</v>
      </c>
      <c r="K545" s="263">
        <f t="shared" si="110"/>
        <v>0</v>
      </c>
      <c r="L545" s="147">
        <f t="shared" si="107"/>
        <v>0</v>
      </c>
      <c r="M545" s="136">
        <f t="shared" si="108"/>
        <v>0</v>
      </c>
      <c r="N545" s="188">
        <f t="shared" si="113"/>
        <v>0</v>
      </c>
      <c r="O545" s="142">
        <f t="shared" si="109"/>
        <v>0</v>
      </c>
      <c r="P545" s="49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155"/>
      <c r="BS545" s="5"/>
      <c r="BT545" s="5"/>
      <c r="BU545" s="5"/>
      <c r="BV545" s="5"/>
      <c r="BW545" s="5"/>
      <c r="BX545" s="155"/>
      <c r="BY545" s="5"/>
      <c r="BZ545" s="5"/>
      <c r="CA545" s="155"/>
      <c r="CB545" s="5"/>
      <c r="CC545" s="5"/>
      <c r="CD545" s="15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155"/>
      <c r="CQ545" s="5"/>
      <c r="CR545" s="5"/>
      <c r="CS545" s="5"/>
      <c r="CT545" s="5"/>
      <c r="CU545" s="5"/>
      <c r="CV545" s="15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155"/>
      <c r="DI545" s="5"/>
      <c r="DJ545" s="5"/>
      <c r="DK545" s="155"/>
      <c r="DL545" s="5"/>
      <c r="DM545" s="5"/>
      <c r="DN545" s="15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155"/>
      <c r="DZ545" s="5"/>
      <c r="EA545" s="5"/>
      <c r="EB545" s="5"/>
      <c r="EC545" s="155"/>
      <c r="ED545" s="5"/>
      <c r="EE545" s="5"/>
      <c r="EF545" s="160"/>
      <c r="EG545" s="5"/>
      <c r="EH545" s="5"/>
      <c r="EI545" s="5"/>
      <c r="EJ545" s="5"/>
      <c r="EK545" s="5"/>
      <c r="EL545" s="150"/>
      <c r="EM545" s="5"/>
      <c r="EN545" s="5"/>
      <c r="EO545" s="5"/>
      <c r="EP545" s="5"/>
      <c r="EQ545" s="5"/>
      <c r="ER545" s="155"/>
      <c r="ES545" s="5"/>
      <c r="ET545" s="5"/>
      <c r="EU545" s="5"/>
      <c r="EV545" s="5"/>
      <c r="EW545" s="5"/>
      <c r="EX545" s="5"/>
      <c r="EY545" s="5"/>
      <c r="EZ545" s="5"/>
      <c r="FA545" s="155"/>
      <c r="FB545" s="5"/>
      <c r="FC545" s="5"/>
      <c r="FD545" s="155"/>
      <c r="FE545" s="5"/>
      <c r="FF545" s="5"/>
      <c r="FG545" s="155"/>
      <c r="FH545" s="5"/>
      <c r="FI545" s="5"/>
      <c r="FJ545" s="155"/>
      <c r="FK545" s="5"/>
      <c r="FL545" s="5"/>
      <c r="FM545" s="155"/>
      <c r="FN545" s="5"/>
      <c r="FO545" s="5"/>
      <c r="FP545" s="15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249"/>
    </row>
    <row r="546" spans="1:183" ht="21" customHeight="1">
      <c r="A546" s="46">
        <v>518</v>
      </c>
      <c r="B546" s="94" t="s">
        <v>1315</v>
      </c>
      <c r="C546" s="95" t="s">
        <v>1316</v>
      </c>
      <c r="D546" s="50" t="s">
        <v>1060</v>
      </c>
      <c r="E546" s="27">
        <v>2675</v>
      </c>
      <c r="F546" s="28"/>
      <c r="G546" s="28"/>
      <c r="H546" s="269">
        <f t="shared" si="104"/>
        <v>0</v>
      </c>
      <c r="I546" s="93">
        <f t="shared" si="105"/>
        <v>0</v>
      </c>
      <c r="J546" s="49">
        <f t="shared" si="106"/>
        <v>0</v>
      </c>
      <c r="K546" s="263">
        <f t="shared" si="110"/>
        <v>0</v>
      </c>
      <c r="L546" s="147">
        <f t="shared" si="107"/>
        <v>0</v>
      </c>
      <c r="M546" s="136">
        <f t="shared" si="108"/>
        <v>0</v>
      </c>
      <c r="N546" s="188">
        <f t="shared" si="113"/>
        <v>0</v>
      </c>
      <c r="O546" s="142">
        <f t="shared" si="109"/>
        <v>0</v>
      </c>
      <c r="P546" s="49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155"/>
      <c r="BS546" s="5"/>
      <c r="BT546" s="5"/>
      <c r="BU546" s="5"/>
      <c r="BV546" s="5"/>
      <c r="BW546" s="5"/>
      <c r="BX546" s="155"/>
      <c r="BY546" s="5"/>
      <c r="BZ546" s="5"/>
      <c r="CA546" s="155"/>
      <c r="CB546" s="5"/>
      <c r="CC546" s="5"/>
      <c r="CD546" s="15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155"/>
      <c r="CQ546" s="5"/>
      <c r="CR546" s="5"/>
      <c r="CS546" s="5"/>
      <c r="CT546" s="5"/>
      <c r="CU546" s="5"/>
      <c r="CV546" s="15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155"/>
      <c r="DI546" s="5"/>
      <c r="DJ546" s="5"/>
      <c r="DK546" s="155"/>
      <c r="DL546" s="5"/>
      <c r="DM546" s="5"/>
      <c r="DN546" s="15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155"/>
      <c r="DZ546" s="5"/>
      <c r="EA546" s="5"/>
      <c r="EB546" s="5"/>
      <c r="EC546" s="155"/>
      <c r="ED546" s="5"/>
      <c r="EE546" s="5"/>
      <c r="EF546" s="160"/>
      <c r="EG546" s="5"/>
      <c r="EH546" s="5"/>
      <c r="EI546" s="5"/>
      <c r="EJ546" s="5"/>
      <c r="EK546" s="5"/>
      <c r="EL546" s="150"/>
      <c r="EM546" s="5"/>
      <c r="EN546" s="5"/>
      <c r="EO546" s="5"/>
      <c r="EP546" s="5"/>
      <c r="EQ546" s="5"/>
      <c r="ER546" s="155"/>
      <c r="ES546" s="5"/>
      <c r="ET546" s="5"/>
      <c r="EU546" s="5"/>
      <c r="EV546" s="5"/>
      <c r="EW546" s="5"/>
      <c r="EX546" s="5"/>
      <c r="EY546" s="5"/>
      <c r="EZ546" s="5"/>
      <c r="FA546" s="155"/>
      <c r="FB546" s="5"/>
      <c r="FC546" s="5"/>
      <c r="FD546" s="155"/>
      <c r="FE546" s="5"/>
      <c r="FF546" s="5"/>
      <c r="FG546" s="155"/>
      <c r="FH546" s="5"/>
      <c r="FI546" s="5"/>
      <c r="FJ546" s="155"/>
      <c r="FK546" s="5"/>
      <c r="FL546" s="5"/>
      <c r="FM546" s="155"/>
      <c r="FN546" s="5"/>
      <c r="FO546" s="5"/>
      <c r="FP546" s="15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249"/>
    </row>
    <row r="547" spans="1:183" ht="21" customHeight="1">
      <c r="A547" s="46">
        <v>519</v>
      </c>
      <c r="B547" s="210" t="s">
        <v>1317</v>
      </c>
      <c r="C547" s="95" t="s">
        <v>1318</v>
      </c>
      <c r="D547" s="50" t="s">
        <v>78</v>
      </c>
      <c r="E547" s="27">
        <v>11000</v>
      </c>
      <c r="F547" s="28">
        <v>48</v>
      </c>
      <c r="G547" s="28"/>
      <c r="H547" s="269">
        <f t="shared" si="104"/>
        <v>48</v>
      </c>
      <c r="I547" s="93">
        <f t="shared" si="105"/>
        <v>0</v>
      </c>
      <c r="J547" s="49">
        <f t="shared" si="106"/>
        <v>90</v>
      </c>
      <c r="K547" s="263">
        <f t="shared" si="110"/>
        <v>90</v>
      </c>
      <c r="L547" s="147">
        <f t="shared" si="107"/>
        <v>135</v>
      </c>
      <c r="M547" s="136">
        <f t="shared" si="108"/>
        <v>175.5</v>
      </c>
      <c r="N547" s="188"/>
      <c r="O547" s="142">
        <f t="shared" si="109"/>
        <v>0</v>
      </c>
      <c r="P547" s="49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155">
        <v>20</v>
      </c>
      <c r="BS547" s="5">
        <v>3</v>
      </c>
      <c r="BT547" s="5"/>
      <c r="BU547" s="5"/>
      <c r="BV547" s="5"/>
      <c r="BW547" s="5"/>
      <c r="BX547" s="155"/>
      <c r="BY547" s="5">
        <v>5</v>
      </c>
      <c r="BZ547" s="5"/>
      <c r="CA547" s="155"/>
      <c r="CB547" s="5"/>
      <c r="CC547" s="5"/>
      <c r="CD547" s="155"/>
      <c r="CE547" s="5">
        <v>24</v>
      </c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155">
        <v>60</v>
      </c>
      <c r="CQ547" s="5">
        <v>100</v>
      </c>
      <c r="CR547" s="5"/>
      <c r="CS547" s="5"/>
      <c r="CT547" s="5"/>
      <c r="CU547" s="5"/>
      <c r="CV547" s="155">
        <v>10</v>
      </c>
      <c r="CW547" s="5">
        <v>3</v>
      </c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155"/>
      <c r="DI547" s="5"/>
      <c r="DJ547" s="5"/>
      <c r="DK547" s="155"/>
      <c r="DL547" s="5"/>
      <c r="DM547" s="5"/>
      <c r="DN547" s="15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155"/>
      <c r="DZ547" s="5"/>
      <c r="EA547" s="5"/>
      <c r="EB547" s="5"/>
      <c r="EC547" s="155"/>
      <c r="ED547" s="5"/>
      <c r="EE547" s="5"/>
      <c r="EF547" s="160"/>
      <c r="EG547" s="5"/>
      <c r="EH547" s="5"/>
      <c r="EI547" s="5"/>
      <c r="EJ547" s="5"/>
      <c r="EK547" s="5"/>
      <c r="EL547" s="150"/>
      <c r="EM547" s="5"/>
      <c r="EN547" s="5"/>
      <c r="EO547" s="5"/>
      <c r="EP547" s="5"/>
      <c r="EQ547" s="5"/>
      <c r="ER547" s="155"/>
      <c r="ES547" s="5"/>
      <c r="ET547" s="5"/>
      <c r="EU547" s="5"/>
      <c r="EV547" s="5"/>
      <c r="EW547" s="5"/>
      <c r="EX547" s="5"/>
      <c r="EY547" s="5"/>
      <c r="EZ547" s="5"/>
      <c r="FA547" s="155"/>
      <c r="FB547" s="5"/>
      <c r="FC547" s="5"/>
      <c r="FD547" s="155"/>
      <c r="FE547" s="5"/>
      <c r="FF547" s="5"/>
      <c r="FG547" s="155"/>
      <c r="FH547" s="5"/>
      <c r="FI547" s="5"/>
      <c r="FJ547" s="155"/>
      <c r="FK547" s="5"/>
      <c r="FL547" s="5"/>
      <c r="FM547" s="155"/>
      <c r="FN547" s="5"/>
      <c r="FO547" s="5"/>
      <c r="FP547" s="15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249"/>
    </row>
    <row r="548" spans="1:183" ht="21" customHeight="1">
      <c r="A548" s="46"/>
      <c r="B548" s="210"/>
      <c r="C548" s="244" t="s">
        <v>1544</v>
      </c>
      <c r="D548" s="50"/>
      <c r="E548" s="27"/>
      <c r="F548" s="28"/>
      <c r="G548" s="28"/>
      <c r="H548" s="269">
        <f t="shared" si="104"/>
        <v>0</v>
      </c>
      <c r="I548" s="93">
        <f t="shared" si="105"/>
        <v>0</v>
      </c>
      <c r="J548" s="49">
        <f t="shared" si="106"/>
        <v>0</v>
      </c>
      <c r="K548" s="263">
        <f t="shared" si="110"/>
        <v>0</v>
      </c>
      <c r="L548" s="147">
        <f t="shared" si="107"/>
        <v>0</v>
      </c>
      <c r="M548" s="136">
        <f t="shared" si="108"/>
        <v>0</v>
      </c>
      <c r="N548" s="188">
        <f t="shared" si="113"/>
        <v>0</v>
      </c>
      <c r="O548" s="142">
        <f t="shared" si="109"/>
        <v>0</v>
      </c>
      <c r="P548" s="49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155"/>
      <c r="BS548" s="5"/>
      <c r="BT548" s="5"/>
      <c r="BU548" s="5"/>
      <c r="BV548" s="5"/>
      <c r="BW548" s="5"/>
      <c r="BX548" s="155"/>
      <c r="BY548" s="5"/>
      <c r="BZ548" s="5"/>
      <c r="CA548" s="155"/>
      <c r="CB548" s="5"/>
      <c r="CC548" s="5"/>
      <c r="CD548" s="15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155"/>
      <c r="CQ548" s="5"/>
      <c r="CR548" s="5"/>
      <c r="CS548" s="5"/>
      <c r="CT548" s="5"/>
      <c r="CU548" s="5"/>
      <c r="CV548" s="15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155"/>
      <c r="DI548" s="5"/>
      <c r="DJ548" s="5"/>
      <c r="DK548" s="155"/>
      <c r="DL548" s="5"/>
      <c r="DM548" s="5"/>
      <c r="DN548" s="15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155"/>
      <c r="DZ548" s="5"/>
      <c r="EA548" s="5"/>
      <c r="EB548" s="5"/>
      <c r="EC548" s="155"/>
      <c r="ED548" s="5"/>
      <c r="EE548" s="5"/>
      <c r="EF548" s="160"/>
      <c r="EG548" s="5"/>
      <c r="EH548" s="5"/>
      <c r="EI548" s="5"/>
      <c r="EJ548" s="5"/>
      <c r="EK548" s="5"/>
      <c r="EL548" s="150"/>
      <c r="EM548" s="5"/>
      <c r="EN548" s="5"/>
      <c r="EO548" s="5"/>
      <c r="EP548" s="5"/>
      <c r="EQ548" s="5"/>
      <c r="ER548" s="155"/>
      <c r="ES548" s="5"/>
      <c r="ET548" s="5"/>
      <c r="EU548" s="5"/>
      <c r="EV548" s="5"/>
      <c r="EW548" s="5"/>
      <c r="EX548" s="5"/>
      <c r="EY548" s="5"/>
      <c r="EZ548" s="5"/>
      <c r="FA548" s="155"/>
      <c r="FB548" s="5"/>
      <c r="FC548" s="5"/>
      <c r="FD548" s="155"/>
      <c r="FE548" s="5"/>
      <c r="FF548" s="5"/>
      <c r="FG548" s="155"/>
      <c r="FH548" s="5"/>
      <c r="FI548" s="5"/>
      <c r="FJ548" s="155"/>
      <c r="FK548" s="5"/>
      <c r="FL548" s="5"/>
      <c r="FM548" s="155"/>
      <c r="FN548" s="5"/>
      <c r="FO548" s="5"/>
      <c r="FP548" s="15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249"/>
    </row>
    <row r="549" spans="1:183" ht="21" customHeight="1">
      <c r="A549" s="46">
        <v>520</v>
      </c>
      <c r="B549" s="94"/>
      <c r="C549" s="97" t="s">
        <v>1319</v>
      </c>
      <c r="D549" s="50" t="s">
        <v>78</v>
      </c>
      <c r="E549" s="27"/>
      <c r="F549" s="28"/>
      <c r="G549" s="28"/>
      <c r="H549" s="269">
        <f t="shared" si="104"/>
        <v>0</v>
      </c>
      <c r="I549" s="93">
        <f t="shared" si="105"/>
        <v>0</v>
      </c>
      <c r="J549" s="49">
        <f t="shared" si="106"/>
        <v>0</v>
      </c>
      <c r="K549" s="263">
        <f t="shared" si="110"/>
        <v>0</v>
      </c>
      <c r="L549" s="147">
        <f t="shared" si="107"/>
        <v>0</v>
      </c>
      <c r="M549" s="136">
        <f t="shared" si="108"/>
        <v>0</v>
      </c>
      <c r="N549" s="188">
        <f t="shared" si="113"/>
        <v>0</v>
      </c>
      <c r="O549" s="142">
        <f t="shared" si="109"/>
        <v>0</v>
      </c>
      <c r="P549" s="49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155"/>
      <c r="BS549" s="5"/>
      <c r="BT549" s="5"/>
      <c r="BU549" s="5"/>
      <c r="BV549" s="5"/>
      <c r="BW549" s="5"/>
      <c r="BX549" s="155"/>
      <c r="BY549" s="5"/>
      <c r="BZ549" s="5"/>
      <c r="CA549" s="155"/>
      <c r="CB549" s="5"/>
      <c r="CC549" s="5"/>
      <c r="CD549" s="15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155"/>
      <c r="CQ549" s="5"/>
      <c r="CR549" s="5"/>
      <c r="CS549" s="5"/>
      <c r="CT549" s="5"/>
      <c r="CU549" s="5"/>
      <c r="CV549" s="15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155"/>
      <c r="DI549" s="5"/>
      <c r="DJ549" s="5"/>
      <c r="DK549" s="155"/>
      <c r="DL549" s="5"/>
      <c r="DM549" s="5"/>
      <c r="DN549" s="15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155"/>
      <c r="DZ549" s="5"/>
      <c r="EA549" s="5"/>
      <c r="EB549" s="5"/>
      <c r="EC549" s="155"/>
      <c r="ED549" s="5"/>
      <c r="EE549" s="5"/>
      <c r="EF549" s="160"/>
      <c r="EG549" s="5"/>
      <c r="EH549" s="5"/>
      <c r="EI549" s="5"/>
      <c r="EJ549" s="5"/>
      <c r="EK549" s="5"/>
      <c r="EL549" s="150"/>
      <c r="EM549" s="5"/>
      <c r="EN549" s="5"/>
      <c r="EO549" s="5"/>
      <c r="EP549" s="5"/>
      <c r="EQ549" s="5"/>
      <c r="ER549" s="155"/>
      <c r="ES549" s="5"/>
      <c r="ET549" s="5"/>
      <c r="EU549" s="5"/>
      <c r="EV549" s="5"/>
      <c r="EW549" s="5"/>
      <c r="EX549" s="5"/>
      <c r="EY549" s="5"/>
      <c r="EZ549" s="5"/>
      <c r="FA549" s="155"/>
      <c r="FB549" s="5"/>
      <c r="FC549" s="5"/>
      <c r="FD549" s="155"/>
      <c r="FE549" s="5"/>
      <c r="FF549" s="5"/>
      <c r="FG549" s="155"/>
      <c r="FH549" s="5"/>
      <c r="FI549" s="5"/>
      <c r="FJ549" s="155"/>
      <c r="FK549" s="5"/>
      <c r="FL549" s="5"/>
      <c r="FM549" s="155"/>
      <c r="FN549" s="5"/>
      <c r="FO549" s="5"/>
      <c r="FP549" s="15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249"/>
    </row>
    <row r="550" spans="1:183" ht="21" customHeight="1">
      <c r="A550" s="46">
        <v>521</v>
      </c>
      <c r="B550" s="94"/>
      <c r="C550" s="97" t="s">
        <v>1320</v>
      </c>
      <c r="D550" s="50" t="s">
        <v>78</v>
      </c>
      <c r="E550" s="27"/>
      <c r="F550" s="28"/>
      <c r="G550" s="28"/>
      <c r="H550" s="269">
        <f t="shared" si="104"/>
        <v>0</v>
      </c>
      <c r="I550" s="93">
        <f t="shared" si="105"/>
        <v>0</v>
      </c>
      <c r="J550" s="49">
        <f t="shared" si="106"/>
        <v>0</v>
      </c>
      <c r="K550" s="263">
        <f t="shared" si="110"/>
        <v>0</v>
      </c>
      <c r="L550" s="147">
        <f t="shared" si="107"/>
        <v>0</v>
      </c>
      <c r="M550" s="136">
        <f t="shared" si="108"/>
        <v>0</v>
      </c>
      <c r="N550" s="188">
        <f t="shared" si="113"/>
        <v>0</v>
      </c>
      <c r="O550" s="142">
        <f t="shared" si="109"/>
        <v>0</v>
      </c>
      <c r="P550" s="49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155"/>
      <c r="BS550" s="5"/>
      <c r="BT550" s="5"/>
      <c r="BU550" s="5"/>
      <c r="BV550" s="5"/>
      <c r="BW550" s="5"/>
      <c r="BX550" s="155"/>
      <c r="BY550" s="5"/>
      <c r="BZ550" s="5"/>
      <c r="CA550" s="155"/>
      <c r="CB550" s="5"/>
      <c r="CC550" s="5"/>
      <c r="CD550" s="15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155"/>
      <c r="CQ550" s="5"/>
      <c r="CR550" s="5"/>
      <c r="CS550" s="5"/>
      <c r="CT550" s="5"/>
      <c r="CU550" s="5"/>
      <c r="CV550" s="15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155"/>
      <c r="DI550" s="5"/>
      <c r="DJ550" s="5"/>
      <c r="DK550" s="155"/>
      <c r="DL550" s="5"/>
      <c r="DM550" s="5"/>
      <c r="DN550" s="15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155"/>
      <c r="DZ550" s="5"/>
      <c r="EA550" s="5"/>
      <c r="EB550" s="5"/>
      <c r="EC550" s="155"/>
      <c r="ED550" s="5"/>
      <c r="EE550" s="5"/>
      <c r="EF550" s="160"/>
      <c r="EG550" s="5"/>
      <c r="EH550" s="5"/>
      <c r="EI550" s="5"/>
      <c r="EJ550" s="5"/>
      <c r="EK550" s="5"/>
      <c r="EL550" s="150"/>
      <c r="EM550" s="5"/>
      <c r="EN550" s="5"/>
      <c r="EO550" s="5"/>
      <c r="EP550" s="5"/>
      <c r="EQ550" s="5"/>
      <c r="ER550" s="155"/>
      <c r="ES550" s="5"/>
      <c r="ET550" s="5"/>
      <c r="EU550" s="5"/>
      <c r="EV550" s="5"/>
      <c r="EW550" s="5"/>
      <c r="EX550" s="5"/>
      <c r="EY550" s="5"/>
      <c r="EZ550" s="5"/>
      <c r="FA550" s="155"/>
      <c r="FB550" s="5"/>
      <c r="FC550" s="5"/>
      <c r="FD550" s="155"/>
      <c r="FE550" s="5"/>
      <c r="FF550" s="5"/>
      <c r="FG550" s="155"/>
      <c r="FH550" s="5"/>
      <c r="FI550" s="5"/>
      <c r="FJ550" s="155"/>
      <c r="FK550" s="5"/>
      <c r="FL550" s="5"/>
      <c r="FM550" s="155"/>
      <c r="FN550" s="5"/>
      <c r="FO550" s="5"/>
      <c r="FP550" s="15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249"/>
    </row>
    <row r="551" spans="1:183" ht="21" customHeight="1">
      <c r="A551" s="46">
        <v>522</v>
      </c>
      <c r="B551" s="210" t="s">
        <v>1321</v>
      </c>
      <c r="C551" s="95" t="s">
        <v>1322</v>
      </c>
      <c r="D551" s="33" t="s">
        <v>111</v>
      </c>
      <c r="E551" s="27">
        <v>6.42</v>
      </c>
      <c r="F551" s="28">
        <v>0</v>
      </c>
      <c r="G551" s="28"/>
      <c r="H551" s="269">
        <f t="shared" si="104"/>
        <v>0</v>
      </c>
      <c r="I551" s="93">
        <f t="shared" si="105"/>
        <v>0</v>
      </c>
      <c r="J551" s="49">
        <f t="shared" si="106"/>
        <v>0</v>
      </c>
      <c r="K551" s="263">
        <f t="shared" si="110"/>
        <v>0</v>
      </c>
      <c r="L551" s="147">
        <f t="shared" si="107"/>
        <v>1000</v>
      </c>
      <c r="M551" s="136">
        <f t="shared" si="108"/>
        <v>1300</v>
      </c>
      <c r="N551" s="188">
        <f t="shared" si="113"/>
        <v>1000</v>
      </c>
      <c r="O551" s="142">
        <f t="shared" si="109"/>
        <v>6420</v>
      </c>
      <c r="P551" s="49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155"/>
      <c r="BS551" s="5"/>
      <c r="BT551" s="5"/>
      <c r="BU551" s="5"/>
      <c r="BV551" s="5"/>
      <c r="BW551" s="5"/>
      <c r="BX551" s="155"/>
      <c r="BY551" s="5"/>
      <c r="BZ551" s="5"/>
      <c r="CA551" s="155"/>
      <c r="CB551" s="5"/>
      <c r="CC551" s="5"/>
      <c r="CD551" s="15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155"/>
      <c r="CQ551" s="5"/>
      <c r="CR551" s="5"/>
      <c r="CS551" s="5"/>
      <c r="CT551" s="5">
        <v>1000</v>
      </c>
      <c r="CU551" s="5"/>
      <c r="CV551" s="15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155"/>
      <c r="DI551" s="5"/>
      <c r="DJ551" s="5"/>
      <c r="DK551" s="155"/>
      <c r="DL551" s="5"/>
      <c r="DM551" s="5"/>
      <c r="DN551" s="15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155"/>
      <c r="DZ551" s="5"/>
      <c r="EA551" s="5"/>
      <c r="EB551" s="5"/>
      <c r="EC551" s="155"/>
      <c r="ED551" s="5"/>
      <c r="EE551" s="5"/>
      <c r="EF551" s="160"/>
      <c r="EG551" s="5"/>
      <c r="EH551" s="5"/>
      <c r="EI551" s="5"/>
      <c r="EJ551" s="5"/>
      <c r="EK551" s="5"/>
      <c r="EL551" s="150"/>
      <c r="EM551" s="5"/>
      <c r="EN551" s="5"/>
      <c r="EO551" s="5"/>
      <c r="EP551" s="5"/>
      <c r="EQ551" s="5"/>
      <c r="ER551" s="155"/>
      <c r="ES551" s="5"/>
      <c r="ET551" s="5"/>
      <c r="EU551" s="5"/>
      <c r="EV551" s="5"/>
      <c r="EW551" s="5"/>
      <c r="EX551" s="5"/>
      <c r="EY551" s="5"/>
      <c r="EZ551" s="5"/>
      <c r="FA551" s="155"/>
      <c r="FB551" s="5"/>
      <c r="FC551" s="5"/>
      <c r="FD551" s="155"/>
      <c r="FE551" s="5"/>
      <c r="FF551" s="5"/>
      <c r="FG551" s="155"/>
      <c r="FH551" s="5"/>
      <c r="FI551" s="5"/>
      <c r="FJ551" s="155"/>
      <c r="FK551" s="5"/>
      <c r="FL551" s="5"/>
      <c r="FM551" s="155"/>
      <c r="FN551" s="5"/>
      <c r="FO551" s="5"/>
      <c r="FP551" s="15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249"/>
    </row>
    <row r="552" spans="1:183" ht="21" customHeight="1">
      <c r="A552" s="46"/>
      <c r="B552" s="210"/>
      <c r="C552" s="95" t="s">
        <v>1906</v>
      </c>
      <c r="D552" s="33"/>
      <c r="E552" s="27"/>
      <c r="F552" s="28"/>
      <c r="G552" s="28"/>
      <c r="H552" s="269"/>
      <c r="I552" s="93"/>
      <c r="J552" s="49"/>
      <c r="K552" s="263"/>
      <c r="L552" s="147"/>
      <c r="M552" s="136"/>
      <c r="N552" s="188"/>
      <c r="O552" s="142"/>
      <c r="P552" s="49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155"/>
      <c r="BS552" s="5"/>
      <c r="BT552" s="5"/>
      <c r="BU552" s="5"/>
      <c r="BV552" s="5"/>
      <c r="BW552" s="5"/>
      <c r="BX552" s="155"/>
      <c r="BY552" s="5"/>
      <c r="BZ552" s="5"/>
      <c r="CA552" s="155"/>
      <c r="CB552" s="5"/>
      <c r="CC552" s="5"/>
      <c r="CD552" s="15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155"/>
      <c r="CQ552" s="5"/>
      <c r="CR552" s="5"/>
      <c r="CS552" s="5"/>
      <c r="CT552" s="5"/>
      <c r="CU552" s="5"/>
      <c r="CV552" s="15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155"/>
      <c r="DI552" s="5"/>
      <c r="DJ552" s="5"/>
      <c r="DK552" s="155"/>
      <c r="DL552" s="5"/>
      <c r="DM552" s="5"/>
      <c r="DN552" s="15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155"/>
      <c r="DZ552" s="5"/>
      <c r="EA552" s="5"/>
      <c r="EB552" s="5"/>
      <c r="EC552" s="155"/>
      <c r="ED552" s="5"/>
      <c r="EE552" s="5"/>
      <c r="EF552" s="160"/>
      <c r="EG552" s="5"/>
      <c r="EH552" s="5"/>
      <c r="EI552" s="5"/>
      <c r="EJ552" s="5"/>
      <c r="EK552" s="5"/>
      <c r="EL552" s="150"/>
      <c r="EM552" s="5"/>
      <c r="EN552" s="5"/>
      <c r="EO552" s="5"/>
      <c r="EP552" s="5"/>
      <c r="EQ552" s="5"/>
      <c r="ER552" s="155"/>
      <c r="ES552" s="5"/>
      <c r="ET552" s="5"/>
      <c r="EU552" s="5"/>
      <c r="EV552" s="5"/>
      <c r="EW552" s="5"/>
      <c r="EX552" s="5"/>
      <c r="EY552" s="5"/>
      <c r="EZ552" s="5"/>
      <c r="FA552" s="155"/>
      <c r="FB552" s="5"/>
      <c r="FC552" s="5"/>
      <c r="FD552" s="155"/>
      <c r="FE552" s="5"/>
      <c r="FF552" s="5"/>
      <c r="FG552" s="155"/>
      <c r="FH552" s="5"/>
      <c r="FI552" s="5"/>
      <c r="FJ552" s="155"/>
      <c r="FK552" s="5"/>
      <c r="FL552" s="5"/>
      <c r="FM552" s="155"/>
      <c r="FN552" s="5"/>
      <c r="FO552" s="5"/>
      <c r="FP552" s="15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249"/>
    </row>
    <row r="553" spans="1:183" ht="21" customHeight="1">
      <c r="A553" s="46">
        <v>523</v>
      </c>
      <c r="B553" s="94"/>
      <c r="C553" s="95" t="s">
        <v>2023</v>
      </c>
      <c r="D553" s="33"/>
      <c r="E553" s="27"/>
      <c r="F553" s="28">
        <v>0</v>
      </c>
      <c r="G553" s="28"/>
      <c r="H553" s="269">
        <f t="shared" si="104"/>
        <v>0</v>
      </c>
      <c r="I553" s="93">
        <f t="shared" si="105"/>
        <v>0</v>
      </c>
      <c r="J553" s="49">
        <f t="shared" si="106"/>
        <v>0</v>
      </c>
      <c r="K553" s="263">
        <f t="shared" si="110"/>
        <v>0</v>
      </c>
      <c r="L553" s="147">
        <f t="shared" si="107"/>
        <v>100</v>
      </c>
      <c r="M553" s="136">
        <f t="shared" si="108"/>
        <v>130</v>
      </c>
      <c r="N553" s="188">
        <f t="shared" si="113"/>
        <v>100</v>
      </c>
      <c r="O553" s="142">
        <f t="shared" si="109"/>
        <v>0</v>
      </c>
      <c r="P553" s="49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155"/>
      <c r="BS553" s="5"/>
      <c r="BT553" s="5"/>
      <c r="BU553" s="5"/>
      <c r="BV553" s="5"/>
      <c r="BW553" s="5"/>
      <c r="BX553" s="155"/>
      <c r="BY553" s="5"/>
      <c r="BZ553" s="5"/>
      <c r="CA553" s="155"/>
      <c r="CB553" s="5"/>
      <c r="CC553" s="5"/>
      <c r="CD553" s="15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155"/>
      <c r="CQ553" s="5"/>
      <c r="CR553" s="5"/>
      <c r="CS553" s="5"/>
      <c r="CT553" s="5"/>
      <c r="CU553" s="5"/>
      <c r="CV553" s="15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155"/>
      <c r="DI553" s="5"/>
      <c r="DJ553" s="5"/>
      <c r="DK553" s="155"/>
      <c r="DL553" s="5"/>
      <c r="DM553" s="5"/>
      <c r="DN553" s="15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155"/>
      <c r="DZ553" s="5"/>
      <c r="EA553" s="5"/>
      <c r="EB553" s="5"/>
      <c r="EC553" s="155"/>
      <c r="ED553" s="5"/>
      <c r="EE553" s="5"/>
      <c r="EF553" s="160"/>
      <c r="EG553" s="5"/>
      <c r="EH553" s="5"/>
      <c r="EI553" s="5"/>
      <c r="EJ553" s="5"/>
      <c r="EK553" s="5"/>
      <c r="EL553" s="150"/>
      <c r="EM553" s="5"/>
      <c r="EN553" s="5"/>
      <c r="EO553" s="5"/>
      <c r="EP553" s="5"/>
      <c r="EQ553" s="5"/>
      <c r="ER553" s="155"/>
      <c r="ES553" s="5"/>
      <c r="ET553" s="5"/>
      <c r="EU553" s="5"/>
      <c r="EV553" s="5"/>
      <c r="EW553" s="5"/>
      <c r="EX553" s="5"/>
      <c r="EY553" s="5"/>
      <c r="EZ553" s="5"/>
      <c r="FA553" s="155"/>
      <c r="FB553" s="5"/>
      <c r="FC553" s="5"/>
      <c r="FD553" s="155"/>
      <c r="FE553" s="5"/>
      <c r="FF553" s="5"/>
      <c r="FG553" s="155"/>
      <c r="FH553" s="5">
        <v>50</v>
      </c>
      <c r="FI553" s="5"/>
      <c r="FJ553" s="155"/>
      <c r="FK553" s="5"/>
      <c r="FL553" s="5"/>
      <c r="FM553" s="155"/>
      <c r="FN553" s="5"/>
      <c r="FO553" s="5"/>
      <c r="FP553" s="155"/>
      <c r="FQ553" s="5">
        <v>50</v>
      </c>
      <c r="FR553" s="5"/>
      <c r="FS553" s="5"/>
      <c r="FT553" s="5"/>
      <c r="FU553" s="5"/>
      <c r="FV553" s="5"/>
      <c r="FW553" s="5"/>
      <c r="FX553" s="5"/>
      <c r="FY553" s="5"/>
      <c r="FZ553" s="5"/>
      <c r="GA553" s="249"/>
    </row>
    <row r="554" spans="1:183" ht="21" customHeight="1">
      <c r="A554" s="46">
        <v>524</v>
      </c>
      <c r="B554" s="113" t="s">
        <v>1323</v>
      </c>
      <c r="C554" s="114" t="s">
        <v>1413</v>
      </c>
      <c r="D554" s="50" t="s">
        <v>111</v>
      </c>
      <c r="E554" s="27">
        <v>20</v>
      </c>
      <c r="F554" s="28">
        <v>700</v>
      </c>
      <c r="G554" s="28"/>
      <c r="H554" s="269">
        <f t="shared" si="104"/>
        <v>700</v>
      </c>
      <c r="I554" s="93">
        <f t="shared" si="105"/>
        <v>0</v>
      </c>
      <c r="J554" s="49">
        <f t="shared" si="106"/>
        <v>0</v>
      </c>
      <c r="K554" s="263">
        <f t="shared" si="110"/>
        <v>0</v>
      </c>
      <c r="L554" s="147">
        <f t="shared" si="107"/>
        <v>0</v>
      </c>
      <c r="M554" s="136">
        <f t="shared" si="108"/>
        <v>0</v>
      </c>
      <c r="N554" s="188"/>
      <c r="O554" s="142">
        <f t="shared" si="109"/>
        <v>0</v>
      </c>
      <c r="P554" s="49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155"/>
      <c r="BS554" s="5"/>
      <c r="BT554" s="5"/>
      <c r="BU554" s="5"/>
      <c r="BV554" s="5"/>
      <c r="BW554" s="5"/>
      <c r="BX554" s="155"/>
      <c r="BY554" s="5"/>
      <c r="BZ554" s="5"/>
      <c r="CA554" s="155"/>
      <c r="CB554" s="5"/>
      <c r="CC554" s="5"/>
      <c r="CD554" s="15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155"/>
      <c r="CQ554" s="5"/>
      <c r="CR554" s="5"/>
      <c r="CS554" s="5"/>
      <c r="CT554" s="5"/>
      <c r="CU554" s="5"/>
      <c r="CV554" s="15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155"/>
      <c r="DI554" s="5"/>
      <c r="DJ554" s="5"/>
      <c r="DK554" s="155"/>
      <c r="DL554" s="5"/>
      <c r="DM554" s="5"/>
      <c r="DN554" s="15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155"/>
      <c r="DZ554" s="5"/>
      <c r="EA554" s="5"/>
      <c r="EB554" s="5"/>
      <c r="EC554" s="155"/>
      <c r="ED554" s="5"/>
      <c r="EE554" s="5"/>
      <c r="EF554" s="160"/>
      <c r="EG554" s="5"/>
      <c r="EH554" s="5"/>
      <c r="EI554" s="5"/>
      <c r="EJ554" s="5"/>
      <c r="EK554" s="5"/>
      <c r="EL554" s="150"/>
      <c r="EM554" s="5"/>
      <c r="EN554" s="5"/>
      <c r="EO554" s="5"/>
      <c r="EP554" s="5"/>
      <c r="EQ554" s="5"/>
      <c r="ER554" s="155"/>
      <c r="ES554" s="5"/>
      <c r="ET554" s="5"/>
      <c r="EU554" s="5"/>
      <c r="EV554" s="5"/>
      <c r="EW554" s="5"/>
      <c r="EX554" s="5"/>
      <c r="EY554" s="5"/>
      <c r="EZ554" s="5"/>
      <c r="FA554" s="155"/>
      <c r="FB554" s="5"/>
      <c r="FC554" s="5"/>
      <c r="FD554" s="155"/>
      <c r="FE554" s="5"/>
      <c r="FF554" s="5"/>
      <c r="FG554" s="155"/>
      <c r="FH554" s="5"/>
      <c r="FI554" s="5"/>
      <c r="FJ554" s="155"/>
      <c r="FK554" s="5"/>
      <c r="FL554" s="5"/>
      <c r="FM554" s="155"/>
      <c r="FN554" s="5"/>
      <c r="FO554" s="5"/>
      <c r="FP554" s="15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249"/>
    </row>
    <row r="555" spans="1:183" ht="21" customHeight="1">
      <c r="A555" s="46">
        <v>525</v>
      </c>
      <c r="B555" s="113" t="s">
        <v>1324</v>
      </c>
      <c r="C555" s="115" t="s">
        <v>1325</v>
      </c>
      <c r="D555" s="50" t="s">
        <v>78</v>
      </c>
      <c r="E555" s="27">
        <v>1.9581</v>
      </c>
      <c r="F555" s="28"/>
      <c r="G555" s="28"/>
      <c r="H555" s="269">
        <f t="shared" si="104"/>
        <v>0</v>
      </c>
      <c r="I555" s="93">
        <f t="shared" si="105"/>
        <v>0</v>
      </c>
      <c r="J555" s="49">
        <f t="shared" si="106"/>
        <v>0</v>
      </c>
      <c r="K555" s="263">
        <f t="shared" si="110"/>
        <v>0</v>
      </c>
      <c r="L555" s="147">
        <f t="shared" si="107"/>
        <v>0</v>
      </c>
      <c r="M555" s="136">
        <f t="shared" si="108"/>
        <v>0</v>
      </c>
      <c r="N555" s="188">
        <f>L555-K555-H555</f>
        <v>0</v>
      </c>
      <c r="O555" s="142">
        <f t="shared" si="109"/>
        <v>0</v>
      </c>
      <c r="P555" s="49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155"/>
      <c r="BS555" s="5"/>
      <c r="BT555" s="5"/>
      <c r="BU555" s="5"/>
      <c r="BV555" s="5"/>
      <c r="BW555" s="5"/>
      <c r="BX555" s="155"/>
      <c r="BY555" s="5"/>
      <c r="BZ555" s="5"/>
      <c r="CA555" s="155"/>
      <c r="CB555" s="5"/>
      <c r="CC555" s="5"/>
      <c r="CD555" s="15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155"/>
      <c r="CQ555" s="5"/>
      <c r="CR555" s="5"/>
      <c r="CS555" s="5"/>
      <c r="CT555" s="5"/>
      <c r="CU555" s="5"/>
      <c r="CV555" s="15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155"/>
      <c r="DI555" s="5"/>
      <c r="DJ555" s="5"/>
      <c r="DK555" s="155"/>
      <c r="DL555" s="5"/>
      <c r="DM555" s="5"/>
      <c r="DN555" s="15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155"/>
      <c r="DZ555" s="5"/>
      <c r="EA555" s="5"/>
      <c r="EB555" s="5"/>
      <c r="EC555" s="155"/>
      <c r="ED555" s="5"/>
      <c r="EE555" s="5"/>
      <c r="EF555" s="160"/>
      <c r="EG555" s="5"/>
      <c r="EH555" s="5"/>
      <c r="EI555" s="5"/>
      <c r="EJ555" s="5"/>
      <c r="EK555" s="5"/>
      <c r="EL555" s="150"/>
      <c r="EM555" s="5"/>
      <c r="EN555" s="5"/>
      <c r="EO555" s="5"/>
      <c r="EP555" s="5"/>
      <c r="EQ555" s="5"/>
      <c r="ER555" s="155"/>
      <c r="ES555" s="5"/>
      <c r="ET555" s="5"/>
      <c r="EU555" s="5"/>
      <c r="EV555" s="5"/>
      <c r="EW555" s="5"/>
      <c r="EX555" s="5"/>
      <c r="EY555" s="5"/>
      <c r="EZ555" s="5"/>
      <c r="FA555" s="155"/>
      <c r="FB555" s="5"/>
      <c r="FC555" s="5"/>
      <c r="FD555" s="155"/>
      <c r="FE555" s="5"/>
      <c r="FF555" s="5"/>
      <c r="FG555" s="155"/>
      <c r="FH555" s="5"/>
      <c r="FI555" s="5"/>
      <c r="FJ555" s="155"/>
      <c r="FK555" s="5"/>
      <c r="FL555" s="5"/>
      <c r="FM555" s="155"/>
      <c r="FN555" s="5"/>
      <c r="FO555" s="5"/>
      <c r="FP555" s="15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249"/>
    </row>
    <row r="556" spans="1:183" ht="21" customHeight="1">
      <c r="A556" s="46">
        <v>526</v>
      </c>
      <c r="B556" s="113" t="s">
        <v>1326</v>
      </c>
      <c r="C556" s="115" t="s">
        <v>1327</v>
      </c>
      <c r="D556" s="50" t="s">
        <v>111</v>
      </c>
      <c r="E556" s="27">
        <v>52.965</v>
      </c>
      <c r="F556" s="28"/>
      <c r="G556" s="28"/>
      <c r="H556" s="269">
        <f t="shared" si="104"/>
        <v>0</v>
      </c>
      <c r="I556" s="93">
        <f t="shared" si="105"/>
        <v>0</v>
      </c>
      <c r="J556" s="49">
        <f t="shared" si="106"/>
        <v>0</v>
      </c>
      <c r="K556" s="263">
        <f t="shared" si="110"/>
        <v>0</v>
      </c>
      <c r="L556" s="147">
        <f t="shared" si="107"/>
        <v>0</v>
      </c>
      <c r="M556" s="136">
        <f t="shared" si="108"/>
        <v>0</v>
      </c>
      <c r="N556" s="188">
        <f>L556-K556-H556</f>
        <v>0</v>
      </c>
      <c r="O556" s="142">
        <f t="shared" si="109"/>
        <v>0</v>
      </c>
      <c r="P556" s="49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155"/>
      <c r="BS556" s="5"/>
      <c r="BT556" s="5"/>
      <c r="BU556" s="5"/>
      <c r="BV556" s="5"/>
      <c r="BW556" s="5"/>
      <c r="BX556" s="155"/>
      <c r="BY556" s="5"/>
      <c r="BZ556" s="5"/>
      <c r="CA556" s="155"/>
      <c r="CB556" s="5"/>
      <c r="CC556" s="5"/>
      <c r="CD556" s="15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155"/>
      <c r="CQ556" s="5"/>
      <c r="CR556" s="5"/>
      <c r="CS556" s="5"/>
      <c r="CT556" s="5"/>
      <c r="CU556" s="5"/>
      <c r="CV556" s="15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155"/>
      <c r="DI556" s="5"/>
      <c r="DJ556" s="5"/>
      <c r="DK556" s="155"/>
      <c r="DL556" s="5"/>
      <c r="DM556" s="5"/>
      <c r="DN556" s="15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155"/>
      <c r="DZ556" s="5"/>
      <c r="EA556" s="5"/>
      <c r="EB556" s="5"/>
      <c r="EC556" s="155"/>
      <c r="ED556" s="5"/>
      <c r="EE556" s="5"/>
      <c r="EF556" s="160"/>
      <c r="EG556" s="5"/>
      <c r="EH556" s="5"/>
      <c r="EI556" s="5"/>
      <c r="EJ556" s="5"/>
      <c r="EK556" s="5"/>
      <c r="EL556" s="150"/>
      <c r="EM556" s="5"/>
      <c r="EN556" s="5"/>
      <c r="EO556" s="5"/>
      <c r="EP556" s="5"/>
      <c r="EQ556" s="5"/>
      <c r="ER556" s="155"/>
      <c r="ES556" s="5"/>
      <c r="ET556" s="5"/>
      <c r="EU556" s="5"/>
      <c r="EV556" s="5"/>
      <c r="EW556" s="5"/>
      <c r="EX556" s="5"/>
      <c r="EY556" s="5"/>
      <c r="EZ556" s="5"/>
      <c r="FA556" s="155"/>
      <c r="FB556" s="5"/>
      <c r="FC556" s="5"/>
      <c r="FD556" s="155"/>
      <c r="FE556" s="5"/>
      <c r="FF556" s="5"/>
      <c r="FG556" s="155"/>
      <c r="FH556" s="5"/>
      <c r="FI556" s="5"/>
      <c r="FJ556" s="155"/>
      <c r="FK556" s="5"/>
      <c r="FL556" s="5"/>
      <c r="FM556" s="155"/>
      <c r="FN556" s="5"/>
      <c r="FO556" s="5"/>
      <c r="FP556" s="15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249"/>
    </row>
    <row r="557" spans="1:183" ht="21" customHeight="1">
      <c r="A557" s="46">
        <v>527</v>
      </c>
      <c r="B557" s="103" t="s">
        <v>1328</v>
      </c>
      <c r="C557" s="321" t="s">
        <v>1329</v>
      </c>
      <c r="D557" s="50" t="s">
        <v>111</v>
      </c>
      <c r="E557" s="27">
        <v>30</v>
      </c>
      <c r="F557" s="28">
        <v>4300</v>
      </c>
      <c r="G557" s="28"/>
      <c r="H557" s="269">
        <f t="shared" si="104"/>
        <v>4300</v>
      </c>
      <c r="I557" s="93">
        <f t="shared" si="105"/>
        <v>0</v>
      </c>
      <c r="J557" s="49">
        <f t="shared" si="106"/>
        <v>0</v>
      </c>
      <c r="K557" s="263">
        <f t="shared" si="110"/>
        <v>0</v>
      </c>
      <c r="L557" s="147">
        <f t="shared" si="107"/>
        <v>0</v>
      </c>
      <c r="M557" s="136">
        <f t="shared" si="108"/>
        <v>0</v>
      </c>
      <c r="N557" s="188"/>
      <c r="O557" s="142">
        <f t="shared" si="109"/>
        <v>0</v>
      </c>
      <c r="P557" s="49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155"/>
      <c r="BS557" s="5"/>
      <c r="BT557" s="5"/>
      <c r="BU557" s="5"/>
      <c r="BV557" s="5"/>
      <c r="BW557" s="5"/>
      <c r="BX557" s="155"/>
      <c r="BY557" s="5"/>
      <c r="BZ557" s="5"/>
      <c r="CA557" s="155"/>
      <c r="CB557" s="5"/>
      <c r="CC557" s="5"/>
      <c r="CD557" s="15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155"/>
      <c r="CQ557" s="5"/>
      <c r="CR557" s="5"/>
      <c r="CS557" s="5"/>
      <c r="CT557" s="5"/>
      <c r="CU557" s="5"/>
      <c r="CV557" s="15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155"/>
      <c r="DI557" s="5"/>
      <c r="DJ557" s="5"/>
      <c r="DK557" s="155"/>
      <c r="DL557" s="5"/>
      <c r="DM557" s="5"/>
      <c r="DN557" s="15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155"/>
      <c r="DZ557" s="5"/>
      <c r="EA557" s="5"/>
      <c r="EB557" s="5"/>
      <c r="EC557" s="155"/>
      <c r="ED557" s="5"/>
      <c r="EE557" s="5"/>
      <c r="EF557" s="160"/>
      <c r="EG557" s="5"/>
      <c r="EH557" s="5"/>
      <c r="EI557" s="5"/>
      <c r="EJ557" s="5"/>
      <c r="EK557" s="5"/>
      <c r="EL557" s="150"/>
      <c r="EM557" s="5"/>
      <c r="EN557" s="5"/>
      <c r="EO557" s="5"/>
      <c r="EP557" s="5"/>
      <c r="EQ557" s="5"/>
      <c r="ER557" s="155"/>
      <c r="ES557" s="5"/>
      <c r="ET557" s="5"/>
      <c r="EU557" s="5"/>
      <c r="EV557" s="5"/>
      <c r="EW557" s="5"/>
      <c r="EX557" s="5"/>
      <c r="EY557" s="5"/>
      <c r="EZ557" s="5"/>
      <c r="FA557" s="155"/>
      <c r="FB557" s="5"/>
      <c r="FC557" s="5"/>
      <c r="FD557" s="155"/>
      <c r="FE557" s="5"/>
      <c r="FF557" s="5"/>
      <c r="FG557" s="155"/>
      <c r="FH557" s="5"/>
      <c r="FI557" s="5"/>
      <c r="FJ557" s="155"/>
      <c r="FK557" s="5"/>
      <c r="FL557" s="5"/>
      <c r="FM557" s="155"/>
      <c r="FN557" s="5"/>
      <c r="FO557" s="5"/>
      <c r="FP557" s="15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249"/>
    </row>
    <row r="558" spans="1:183" ht="21" customHeight="1">
      <c r="A558" s="46">
        <v>528</v>
      </c>
      <c r="B558" s="237" t="s">
        <v>1330</v>
      </c>
      <c r="C558" s="285" t="s">
        <v>1331</v>
      </c>
      <c r="D558" s="47" t="s">
        <v>78</v>
      </c>
      <c r="E558" s="27">
        <v>6.42</v>
      </c>
      <c r="F558" s="28">
        <v>0</v>
      </c>
      <c r="G558" s="28"/>
      <c r="H558" s="269">
        <f t="shared" si="104"/>
        <v>0</v>
      </c>
      <c r="I558" s="93">
        <f t="shared" si="105"/>
        <v>0</v>
      </c>
      <c r="J558" s="49">
        <f t="shared" si="106"/>
        <v>500</v>
      </c>
      <c r="K558" s="263">
        <f t="shared" si="110"/>
        <v>500</v>
      </c>
      <c r="L558" s="147">
        <f t="shared" si="107"/>
        <v>550</v>
      </c>
      <c r="M558" s="136">
        <f t="shared" si="108"/>
        <v>715</v>
      </c>
      <c r="N558" s="188"/>
      <c r="O558" s="142">
        <f t="shared" si="109"/>
        <v>0</v>
      </c>
      <c r="P558" s="49"/>
      <c r="Q558" s="69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>
        <v>300</v>
      </c>
      <c r="BQ558" s="7"/>
      <c r="BR558" s="156"/>
      <c r="BS558" s="7"/>
      <c r="BT558" s="7"/>
      <c r="BU558" s="7"/>
      <c r="BV558" s="7"/>
      <c r="BW558" s="7"/>
      <c r="BX558" s="180"/>
      <c r="BY558" s="22">
        <v>200</v>
      </c>
      <c r="BZ558" s="7"/>
      <c r="CA558" s="156"/>
      <c r="CB558" s="7"/>
      <c r="CC558" s="7"/>
      <c r="CD558" s="156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156">
        <v>500</v>
      </c>
      <c r="CQ558" s="7"/>
      <c r="CR558" s="7"/>
      <c r="CS558" s="7"/>
      <c r="CT558" s="7"/>
      <c r="CU558" s="7"/>
      <c r="CV558" s="156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156"/>
      <c r="DI558" s="7">
        <v>50</v>
      </c>
      <c r="DJ558" s="7"/>
      <c r="DK558" s="156"/>
      <c r="DL558" s="7"/>
      <c r="DM558" s="7"/>
      <c r="DN558" s="156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156"/>
      <c r="DZ558" s="7"/>
      <c r="EA558" s="7"/>
      <c r="EB558" s="7"/>
      <c r="EC558" s="156"/>
      <c r="ED558" s="7"/>
      <c r="EE558" s="7"/>
      <c r="EF558" s="161"/>
      <c r="EG558" s="7"/>
      <c r="EH558" s="7"/>
      <c r="EI558" s="7"/>
      <c r="EJ558" s="7"/>
      <c r="EK558" s="7"/>
      <c r="EL558" s="151"/>
      <c r="EM558" s="7"/>
      <c r="EN558" s="7"/>
      <c r="EO558" s="7"/>
      <c r="EP558" s="7"/>
      <c r="EQ558" s="7"/>
      <c r="ER558" s="156"/>
      <c r="ES558" s="7"/>
      <c r="ET558" s="7"/>
      <c r="EU558" s="7"/>
      <c r="EV558" s="7"/>
      <c r="EW558" s="7"/>
      <c r="EX558" s="7"/>
      <c r="EY558" s="7"/>
      <c r="EZ558" s="7"/>
      <c r="FA558" s="156"/>
      <c r="FB558" s="7"/>
      <c r="FC558" s="7"/>
      <c r="FD558" s="156"/>
      <c r="FE558" s="7"/>
      <c r="FF558" s="7"/>
      <c r="FG558" s="156"/>
      <c r="FH558" s="7"/>
      <c r="FI558" s="7"/>
      <c r="FJ558" s="156"/>
      <c r="FK558" s="7"/>
      <c r="FL558" s="7"/>
      <c r="FM558" s="156"/>
      <c r="FN558" s="7"/>
      <c r="FO558" s="7"/>
      <c r="FP558" s="156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249"/>
    </row>
    <row r="559" spans="1:183" ht="21" customHeight="1">
      <c r="A559" s="46">
        <v>529</v>
      </c>
      <c r="B559" s="237" t="s">
        <v>1332</v>
      </c>
      <c r="C559" s="285" t="s">
        <v>1333</v>
      </c>
      <c r="D559" s="47" t="s">
        <v>111</v>
      </c>
      <c r="E559" s="27">
        <v>11.77</v>
      </c>
      <c r="F559" s="28">
        <v>850</v>
      </c>
      <c r="G559" s="28"/>
      <c r="H559" s="269">
        <f t="shared" si="104"/>
        <v>850</v>
      </c>
      <c r="I559" s="93">
        <f t="shared" si="105"/>
        <v>0</v>
      </c>
      <c r="J559" s="49">
        <f t="shared" si="106"/>
        <v>0</v>
      </c>
      <c r="K559" s="263">
        <f t="shared" si="110"/>
        <v>0</v>
      </c>
      <c r="L559" s="147">
        <f t="shared" si="107"/>
        <v>0</v>
      </c>
      <c r="M559" s="136">
        <f t="shared" si="108"/>
        <v>0</v>
      </c>
      <c r="N559" s="188"/>
      <c r="O559" s="142">
        <f t="shared" si="109"/>
        <v>0</v>
      </c>
      <c r="P559" s="49"/>
      <c r="Q559" s="96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156"/>
      <c r="BS559" s="7"/>
      <c r="BT559" s="7"/>
      <c r="BU559" s="7"/>
      <c r="BV559" s="7"/>
      <c r="BW559" s="7"/>
      <c r="BX559" s="180"/>
      <c r="BY559" s="22"/>
      <c r="BZ559" s="7"/>
      <c r="CA559" s="156"/>
      <c r="CB559" s="7"/>
      <c r="CC559" s="7"/>
      <c r="CD559" s="156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156"/>
      <c r="CQ559" s="7"/>
      <c r="CR559" s="7"/>
      <c r="CS559" s="7"/>
      <c r="CT559" s="7"/>
      <c r="CU559" s="7"/>
      <c r="CV559" s="156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156"/>
      <c r="DI559" s="7"/>
      <c r="DJ559" s="7"/>
      <c r="DK559" s="156"/>
      <c r="DL559" s="7"/>
      <c r="DM559" s="7"/>
      <c r="DN559" s="156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156"/>
      <c r="DZ559" s="7"/>
      <c r="EA559" s="7"/>
      <c r="EB559" s="7"/>
      <c r="EC559" s="156"/>
      <c r="ED559" s="7"/>
      <c r="EE559" s="7"/>
      <c r="EF559" s="161"/>
      <c r="EG559" s="7"/>
      <c r="EH559" s="7"/>
      <c r="EI559" s="7"/>
      <c r="EJ559" s="7"/>
      <c r="EK559" s="7"/>
      <c r="EL559" s="151"/>
      <c r="EM559" s="7"/>
      <c r="EN559" s="7"/>
      <c r="EO559" s="7"/>
      <c r="EP559" s="7"/>
      <c r="EQ559" s="7"/>
      <c r="ER559" s="156"/>
      <c r="ES559" s="7"/>
      <c r="ET559" s="7"/>
      <c r="EU559" s="7"/>
      <c r="EV559" s="7"/>
      <c r="EW559" s="7"/>
      <c r="EX559" s="7"/>
      <c r="EY559" s="7"/>
      <c r="EZ559" s="7"/>
      <c r="FA559" s="156"/>
      <c r="FB559" s="7"/>
      <c r="FC559" s="7"/>
      <c r="FD559" s="156"/>
      <c r="FE559" s="7"/>
      <c r="FF559" s="7"/>
      <c r="FG559" s="156"/>
      <c r="FH559" s="7"/>
      <c r="FI559" s="7"/>
      <c r="FJ559" s="156"/>
      <c r="FK559" s="7"/>
      <c r="FL559" s="7"/>
      <c r="FM559" s="156"/>
      <c r="FN559" s="7"/>
      <c r="FO559" s="7"/>
      <c r="FP559" s="156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249"/>
    </row>
    <row r="560" spans="1:183" ht="21" customHeight="1">
      <c r="A560" s="46">
        <v>530</v>
      </c>
      <c r="B560" s="237" t="s">
        <v>1336</v>
      </c>
      <c r="C560" s="285" t="s">
        <v>1337</v>
      </c>
      <c r="D560" s="47" t="s">
        <v>78</v>
      </c>
      <c r="E560" s="27">
        <v>8.35</v>
      </c>
      <c r="F560" s="28">
        <v>0</v>
      </c>
      <c r="G560" s="28"/>
      <c r="H560" s="269">
        <f t="shared" si="104"/>
        <v>0</v>
      </c>
      <c r="I560" s="93">
        <f t="shared" si="105"/>
        <v>0</v>
      </c>
      <c r="J560" s="49">
        <f t="shared" si="106"/>
        <v>500</v>
      </c>
      <c r="K560" s="263">
        <f t="shared" si="110"/>
        <v>500</v>
      </c>
      <c r="L560" s="147">
        <f t="shared" si="107"/>
        <v>350</v>
      </c>
      <c r="M560" s="136">
        <f t="shared" si="108"/>
        <v>455</v>
      </c>
      <c r="N560" s="188"/>
      <c r="O560" s="142">
        <f t="shared" si="109"/>
        <v>0</v>
      </c>
      <c r="P560" s="49"/>
      <c r="Q560" s="69">
        <v>100</v>
      </c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156"/>
      <c r="BS560" s="7"/>
      <c r="BT560" s="7"/>
      <c r="BU560" s="7"/>
      <c r="BV560" s="7"/>
      <c r="BW560" s="7"/>
      <c r="BX560" s="180"/>
      <c r="BY560" s="22">
        <v>200</v>
      </c>
      <c r="BZ560" s="7"/>
      <c r="CA560" s="156"/>
      <c r="CB560" s="7"/>
      <c r="CC560" s="7"/>
      <c r="CD560" s="156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156">
        <v>500</v>
      </c>
      <c r="CQ560" s="7"/>
      <c r="CR560" s="7"/>
      <c r="CS560" s="7"/>
      <c r="CT560" s="7"/>
      <c r="CU560" s="7"/>
      <c r="CV560" s="156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156"/>
      <c r="DI560" s="7">
        <v>50</v>
      </c>
      <c r="DJ560" s="7"/>
      <c r="DK560" s="156"/>
      <c r="DL560" s="7"/>
      <c r="DM560" s="7"/>
      <c r="DN560" s="156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156"/>
      <c r="DZ560" s="7"/>
      <c r="EA560" s="7"/>
      <c r="EB560" s="7"/>
      <c r="EC560" s="156"/>
      <c r="ED560" s="7"/>
      <c r="EE560" s="7"/>
      <c r="EF560" s="161"/>
      <c r="EG560" s="7"/>
      <c r="EH560" s="7"/>
      <c r="EI560" s="7"/>
      <c r="EJ560" s="7"/>
      <c r="EK560" s="7"/>
      <c r="EL560" s="151"/>
      <c r="EM560" s="7"/>
      <c r="EN560" s="7"/>
      <c r="EO560" s="7"/>
      <c r="EP560" s="7"/>
      <c r="EQ560" s="7"/>
      <c r="ER560" s="156"/>
      <c r="ES560" s="7"/>
      <c r="ET560" s="7"/>
      <c r="EU560" s="7"/>
      <c r="EV560" s="7"/>
      <c r="EW560" s="7"/>
      <c r="EX560" s="7"/>
      <c r="EY560" s="7"/>
      <c r="EZ560" s="7"/>
      <c r="FA560" s="156"/>
      <c r="FB560" s="7"/>
      <c r="FC560" s="7"/>
      <c r="FD560" s="156"/>
      <c r="FE560" s="7"/>
      <c r="FF560" s="7"/>
      <c r="FG560" s="156"/>
      <c r="FH560" s="7"/>
      <c r="FI560" s="7"/>
      <c r="FJ560" s="156"/>
      <c r="FK560" s="7"/>
      <c r="FL560" s="7"/>
      <c r="FM560" s="156"/>
      <c r="FN560" s="7"/>
      <c r="FO560" s="7"/>
      <c r="FP560" s="156"/>
      <c r="FQ560" s="7"/>
      <c r="FR560" s="7"/>
      <c r="FS560" s="7"/>
      <c r="FT560" s="7"/>
      <c r="FU560" s="7"/>
      <c r="FV560" s="7"/>
      <c r="FW560" s="7"/>
      <c r="FX560" s="7"/>
      <c r="FY560" s="7"/>
      <c r="FZ560" s="7"/>
      <c r="GA560" s="249"/>
    </row>
    <row r="561" spans="1:183" ht="21.75" customHeight="1">
      <c r="A561" s="46">
        <v>531</v>
      </c>
      <c r="B561" s="47" t="s">
        <v>1334</v>
      </c>
      <c r="C561" s="285" t="s">
        <v>1335</v>
      </c>
      <c r="D561" s="47" t="s">
        <v>111</v>
      </c>
      <c r="E561" s="27">
        <v>30</v>
      </c>
      <c r="F561" s="28">
        <v>0</v>
      </c>
      <c r="G561" s="28"/>
      <c r="H561" s="269">
        <f aca="true" t="shared" si="114" ref="H561:H592">F561+G561</f>
        <v>0</v>
      </c>
      <c r="I561" s="93">
        <f aca="true" t="shared" si="115" ref="I561:I592">P561+R561+U561+X561+AD561+AA561+AG561+AJ561+AM561+AP561+AS561+AV561+AY561+BB561+BE561+BH561+BK561+BN561+BQ561+BT561+BW561+BZ561+CC561+CF561+CI561+CL561+CO561+CR561+CU561+CX561+DA561+DD561+DG561+DJ561+DM561+DP561+DS561+DV561+DY561+EB561+EE561+EH561+EK561+EN561+EQ561+ET561+EW561+EZ561+FC561+FF561+FI561+FL561+FO561+FR561+FU561+FX561</f>
        <v>0</v>
      </c>
      <c r="J561" s="49">
        <f aca="true" t="shared" si="116" ref="J561:J592">S561+V561+Y561+AB561+AE561+AH561+AK561+AN561+AQ561+AT561+AW561+AZ561+BC561+BF561+BI561+BL561+BO561+BR561+BX561+CA561+CD561+CG561+CJ561+CP561+CS561+CV561+CY561+DB561+DH561+CM561+DE561+FY561+DK561+DN561+DQ561+DT561+DW561+DZ561+EC561+EF561+EI561+EL561+EO561+ER561+EU561+EX561+FA561+FD561+FG561+FJ561+FM561+FP561+FS561+FV561</f>
        <v>300</v>
      </c>
      <c r="K561" s="263">
        <f t="shared" si="110"/>
        <v>300</v>
      </c>
      <c r="L561" s="147">
        <f aca="true" t="shared" si="117" ref="L561:L592">T561+W561+Z561+AC561+AF561+AI561+AL561+AO561+AR561+AU561+AX561+BA561+BD561+BG561+BJ561+BM561+BP561+BS561+BY561+CB561+CE561+CH561+CK561+CQ561+CT561+CW561+CZ561+DC561+DI561+DL561+DO561+DR561+DU561+DX561+EA561+ED561+EG561+EJ561+EM561+EP561+ES561+EV561+EY561+FB561+FE561+FH561+FK561+FN561+FQ561+FT561+FW561+FZ561+Q561+BV561+CN561+DF561</f>
        <v>1500</v>
      </c>
      <c r="M561" s="136">
        <f aca="true" t="shared" si="118" ref="M561:M592">+L561*1.3</f>
        <v>1950</v>
      </c>
      <c r="N561" s="188">
        <f>L561-K561-H561</f>
        <v>1200</v>
      </c>
      <c r="O561" s="142">
        <f aca="true" t="shared" si="119" ref="O561:O593">E561*N561</f>
        <v>36000</v>
      </c>
      <c r="P561" s="49"/>
      <c r="Q561" s="69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156"/>
      <c r="BS561" s="7"/>
      <c r="BT561" s="7"/>
      <c r="BU561" s="7"/>
      <c r="BV561" s="7">
        <v>1000</v>
      </c>
      <c r="BW561" s="7"/>
      <c r="BX561" s="156"/>
      <c r="BY561" s="7"/>
      <c r="BZ561" s="7"/>
      <c r="CA561" s="156"/>
      <c r="CB561" s="7"/>
      <c r="CC561" s="7"/>
      <c r="CD561" s="156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156">
        <v>300</v>
      </c>
      <c r="CQ561" s="7">
        <v>500</v>
      </c>
      <c r="CR561" s="7"/>
      <c r="CS561" s="7"/>
      <c r="CT561" s="7"/>
      <c r="CU561" s="7"/>
      <c r="CV561" s="156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156"/>
      <c r="DI561" s="7"/>
      <c r="DJ561" s="7"/>
      <c r="DK561" s="156"/>
      <c r="DL561" s="7"/>
      <c r="DM561" s="7"/>
      <c r="DN561" s="156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156"/>
      <c r="DZ561" s="7"/>
      <c r="EA561" s="7"/>
      <c r="EB561" s="7"/>
      <c r="EC561" s="156"/>
      <c r="ED561" s="7"/>
      <c r="EE561" s="7"/>
      <c r="EF561" s="161"/>
      <c r="EG561" s="7"/>
      <c r="EH561" s="7"/>
      <c r="EI561" s="7"/>
      <c r="EJ561" s="7"/>
      <c r="EK561" s="7"/>
      <c r="EL561" s="151"/>
      <c r="EM561" s="7"/>
      <c r="EN561" s="7"/>
      <c r="EO561" s="7"/>
      <c r="EP561" s="7"/>
      <c r="EQ561" s="7"/>
      <c r="ER561" s="156"/>
      <c r="ES561" s="7"/>
      <c r="ET561" s="7"/>
      <c r="EU561" s="7"/>
      <c r="EV561" s="7"/>
      <c r="EW561" s="7"/>
      <c r="EX561" s="7"/>
      <c r="EY561" s="7"/>
      <c r="EZ561" s="7"/>
      <c r="FA561" s="156"/>
      <c r="FB561" s="7"/>
      <c r="FC561" s="7"/>
      <c r="FD561" s="156"/>
      <c r="FE561" s="7"/>
      <c r="FF561" s="7"/>
      <c r="FG561" s="156"/>
      <c r="FH561" s="7"/>
      <c r="FI561" s="7"/>
      <c r="FJ561" s="156"/>
      <c r="FK561" s="7"/>
      <c r="FL561" s="7"/>
      <c r="FM561" s="156"/>
      <c r="FN561" s="7"/>
      <c r="FO561" s="7"/>
      <c r="FP561" s="156"/>
      <c r="FQ561" s="7"/>
      <c r="FR561" s="7"/>
      <c r="FS561" s="7"/>
      <c r="FT561" s="7"/>
      <c r="FU561" s="7"/>
      <c r="FV561" s="7"/>
      <c r="FW561" s="7"/>
      <c r="FX561" s="7"/>
      <c r="FY561" s="7"/>
      <c r="FZ561" s="7"/>
      <c r="GA561" s="249"/>
    </row>
    <row r="562" spans="1:183" ht="21" customHeight="1">
      <c r="A562" s="46">
        <v>532</v>
      </c>
      <c r="B562" s="47" t="s">
        <v>1384</v>
      </c>
      <c r="C562" s="285" t="s">
        <v>1385</v>
      </c>
      <c r="D562" s="47" t="s">
        <v>111</v>
      </c>
      <c r="E562" s="27">
        <v>179.76</v>
      </c>
      <c r="F562" s="28">
        <v>0</v>
      </c>
      <c r="G562" s="28"/>
      <c r="H562" s="269">
        <f t="shared" si="114"/>
        <v>0</v>
      </c>
      <c r="I562" s="93">
        <f t="shared" si="115"/>
        <v>0</v>
      </c>
      <c r="J562" s="49">
        <f t="shared" si="116"/>
        <v>400</v>
      </c>
      <c r="K562" s="263">
        <f aca="true" t="shared" si="120" ref="K562:K592">I562+J562</f>
        <v>400</v>
      </c>
      <c r="L562" s="147">
        <f t="shared" si="117"/>
        <v>1000</v>
      </c>
      <c r="M562" s="136">
        <f t="shared" si="118"/>
        <v>1300</v>
      </c>
      <c r="N562" s="188">
        <f>L562-K562-H562</f>
        <v>600</v>
      </c>
      <c r="O562" s="142">
        <f t="shared" si="119"/>
        <v>107856</v>
      </c>
      <c r="P562" s="49"/>
      <c r="Q562" s="69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156"/>
      <c r="BS562" s="7"/>
      <c r="BT562" s="7"/>
      <c r="BU562" s="7"/>
      <c r="BV562" s="7">
        <v>500</v>
      </c>
      <c r="BW562" s="7"/>
      <c r="BX562" s="156"/>
      <c r="BY562" s="7"/>
      <c r="BZ562" s="7"/>
      <c r="CA562" s="156"/>
      <c r="CB562" s="7"/>
      <c r="CC562" s="7"/>
      <c r="CD562" s="156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156">
        <v>400</v>
      </c>
      <c r="CQ562" s="7">
        <v>500</v>
      </c>
      <c r="CR562" s="7"/>
      <c r="CS562" s="7"/>
      <c r="CT562" s="7"/>
      <c r="CU562" s="7"/>
      <c r="CV562" s="156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156"/>
      <c r="DI562" s="7"/>
      <c r="DJ562" s="7"/>
      <c r="DK562" s="156"/>
      <c r="DL562" s="7"/>
      <c r="DM562" s="7"/>
      <c r="DN562" s="156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156"/>
      <c r="DZ562" s="7"/>
      <c r="EA562" s="7"/>
      <c r="EB562" s="7"/>
      <c r="EC562" s="156"/>
      <c r="ED562" s="7"/>
      <c r="EE562" s="7"/>
      <c r="EF562" s="161"/>
      <c r="EG562" s="7"/>
      <c r="EH562" s="7"/>
      <c r="EI562" s="7"/>
      <c r="EJ562" s="7"/>
      <c r="EK562" s="7"/>
      <c r="EL562" s="151"/>
      <c r="EM562" s="7"/>
      <c r="EN562" s="7"/>
      <c r="EO562" s="7"/>
      <c r="EP562" s="7"/>
      <c r="EQ562" s="7"/>
      <c r="ER562" s="156"/>
      <c r="ES562" s="7"/>
      <c r="ET562" s="7"/>
      <c r="EU562" s="7"/>
      <c r="EV562" s="7"/>
      <c r="EW562" s="7"/>
      <c r="EX562" s="7"/>
      <c r="EY562" s="7"/>
      <c r="EZ562" s="7"/>
      <c r="FA562" s="156"/>
      <c r="FB562" s="7"/>
      <c r="FC562" s="7"/>
      <c r="FD562" s="156"/>
      <c r="FE562" s="7"/>
      <c r="FF562" s="7"/>
      <c r="FG562" s="156"/>
      <c r="FH562" s="7"/>
      <c r="FI562" s="7"/>
      <c r="FJ562" s="156"/>
      <c r="FK562" s="7"/>
      <c r="FL562" s="7"/>
      <c r="FM562" s="156"/>
      <c r="FN562" s="7"/>
      <c r="FO562" s="7"/>
      <c r="FP562" s="156"/>
      <c r="FQ562" s="7"/>
      <c r="FR562" s="7"/>
      <c r="FS562" s="7"/>
      <c r="FT562" s="7"/>
      <c r="FU562" s="7"/>
      <c r="FV562" s="7"/>
      <c r="FW562" s="7"/>
      <c r="FX562" s="7"/>
      <c r="FY562" s="7"/>
      <c r="FZ562" s="7"/>
      <c r="GA562" s="249"/>
    </row>
    <row r="563" spans="1:183" ht="21" customHeight="1">
      <c r="A563" s="46">
        <v>533</v>
      </c>
      <c r="B563" s="94" t="s">
        <v>1338</v>
      </c>
      <c r="C563" s="95" t="s">
        <v>1339</v>
      </c>
      <c r="D563" s="50" t="s">
        <v>75</v>
      </c>
      <c r="E563" s="27">
        <v>21400</v>
      </c>
      <c r="F563" s="28">
        <v>0</v>
      </c>
      <c r="G563" s="28"/>
      <c r="H563" s="269">
        <f t="shared" si="114"/>
        <v>0</v>
      </c>
      <c r="I563" s="93">
        <f t="shared" si="115"/>
        <v>0</v>
      </c>
      <c r="J563" s="49">
        <f t="shared" si="116"/>
        <v>0</v>
      </c>
      <c r="K563" s="263">
        <f t="shared" si="120"/>
        <v>0</v>
      </c>
      <c r="L563" s="147">
        <f t="shared" si="117"/>
        <v>4</v>
      </c>
      <c r="M563" s="136">
        <f t="shared" si="118"/>
        <v>5.2</v>
      </c>
      <c r="N563" s="188">
        <f>L563-K563-H563</f>
        <v>4</v>
      </c>
      <c r="O563" s="142">
        <f t="shared" si="119"/>
        <v>85600</v>
      </c>
      <c r="P563" s="49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155"/>
      <c r="BS563" s="5"/>
      <c r="BT563" s="5"/>
      <c r="BU563" s="5"/>
      <c r="BV563" s="5"/>
      <c r="BW563" s="5"/>
      <c r="BX563" s="155"/>
      <c r="BY563" s="5"/>
      <c r="BZ563" s="5"/>
      <c r="CA563" s="155"/>
      <c r="CB563" s="5"/>
      <c r="CC563" s="5"/>
      <c r="CD563" s="15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155"/>
      <c r="CQ563" s="5"/>
      <c r="CR563" s="5"/>
      <c r="CS563" s="5"/>
      <c r="CT563" s="5"/>
      <c r="CU563" s="5"/>
      <c r="CV563" s="15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155"/>
      <c r="DI563" s="5"/>
      <c r="DJ563" s="5"/>
      <c r="DK563" s="155"/>
      <c r="DL563" s="5"/>
      <c r="DM563" s="5"/>
      <c r="DN563" s="15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155"/>
      <c r="DZ563" s="5"/>
      <c r="EA563" s="5"/>
      <c r="EB563" s="5"/>
      <c r="EC563" s="155"/>
      <c r="ED563" s="5"/>
      <c r="EE563" s="5"/>
      <c r="EF563" s="160"/>
      <c r="EG563" s="5"/>
      <c r="EH563" s="5"/>
      <c r="EI563" s="5"/>
      <c r="EJ563" s="5"/>
      <c r="EK563" s="5"/>
      <c r="EL563" s="150"/>
      <c r="EM563" s="5"/>
      <c r="EN563" s="5"/>
      <c r="EO563" s="5"/>
      <c r="EP563" s="5"/>
      <c r="EQ563" s="5"/>
      <c r="ER563" s="155"/>
      <c r="ES563" s="5"/>
      <c r="ET563" s="5"/>
      <c r="EU563" s="5"/>
      <c r="EV563" s="5"/>
      <c r="EW563" s="5"/>
      <c r="EX563" s="5"/>
      <c r="EY563" s="5"/>
      <c r="EZ563" s="5"/>
      <c r="FA563" s="155"/>
      <c r="FB563" s="5"/>
      <c r="FC563" s="5"/>
      <c r="FD563" s="155"/>
      <c r="FE563" s="5"/>
      <c r="FF563" s="5"/>
      <c r="FG563" s="155"/>
      <c r="FH563" s="5"/>
      <c r="FI563" s="5"/>
      <c r="FJ563" s="155"/>
      <c r="FK563" s="5"/>
      <c r="FL563" s="5"/>
      <c r="FM563" s="155"/>
      <c r="FN563" s="5"/>
      <c r="FO563" s="5"/>
      <c r="FP563" s="155"/>
      <c r="FQ563" s="5">
        <v>4</v>
      </c>
      <c r="FR563" s="5"/>
      <c r="FS563" s="5"/>
      <c r="FT563" s="5"/>
      <c r="FU563" s="5"/>
      <c r="FV563" s="5"/>
      <c r="FW563" s="5"/>
      <c r="FX563" s="5"/>
      <c r="FY563" s="5"/>
      <c r="FZ563" s="5"/>
      <c r="GA563" s="249"/>
    </row>
    <row r="564" spans="1:183" ht="21">
      <c r="A564" s="46">
        <v>534</v>
      </c>
      <c r="B564" s="210" t="s">
        <v>1340</v>
      </c>
      <c r="C564" s="135" t="s">
        <v>1341</v>
      </c>
      <c r="D564" s="50" t="s">
        <v>111</v>
      </c>
      <c r="E564" s="27">
        <v>13.91</v>
      </c>
      <c r="F564" s="28">
        <v>1500</v>
      </c>
      <c r="G564" s="28"/>
      <c r="H564" s="269">
        <f t="shared" si="114"/>
        <v>1500</v>
      </c>
      <c r="I564" s="93">
        <f t="shared" si="115"/>
        <v>0</v>
      </c>
      <c r="J564" s="49">
        <f t="shared" si="116"/>
        <v>0</v>
      </c>
      <c r="K564" s="263">
        <f t="shared" si="120"/>
        <v>0</v>
      </c>
      <c r="L564" s="147">
        <f t="shared" si="117"/>
        <v>0</v>
      </c>
      <c r="M564" s="136">
        <f t="shared" si="118"/>
        <v>0</v>
      </c>
      <c r="N564" s="188"/>
      <c r="O564" s="142">
        <f t="shared" si="119"/>
        <v>0</v>
      </c>
      <c r="P564" s="49"/>
      <c r="Q564" s="101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155"/>
      <c r="BS564" s="5"/>
      <c r="BT564" s="5"/>
      <c r="BU564" s="5"/>
      <c r="BV564" s="5"/>
      <c r="BW564" s="5"/>
      <c r="BX564" s="155"/>
      <c r="BY564" s="5"/>
      <c r="BZ564" s="5"/>
      <c r="CA564" s="155"/>
      <c r="CB564" s="5"/>
      <c r="CC564" s="5"/>
      <c r="CD564" s="15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155"/>
      <c r="CQ564" s="5"/>
      <c r="CR564" s="5"/>
      <c r="CS564" s="5"/>
      <c r="CT564" s="5"/>
      <c r="CU564" s="5"/>
      <c r="CV564" s="15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155"/>
      <c r="DI564" s="5"/>
      <c r="DJ564" s="5"/>
      <c r="DK564" s="155"/>
      <c r="DL564" s="5"/>
      <c r="DM564" s="5"/>
      <c r="DN564" s="15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155"/>
      <c r="DZ564" s="5"/>
      <c r="EA564" s="5"/>
      <c r="EB564" s="5"/>
      <c r="EC564" s="155"/>
      <c r="ED564" s="5"/>
      <c r="EE564" s="5"/>
      <c r="EF564" s="160"/>
      <c r="EG564" s="5"/>
      <c r="EH564" s="5"/>
      <c r="EI564" s="5"/>
      <c r="EJ564" s="5"/>
      <c r="EK564" s="5"/>
      <c r="EL564" s="150"/>
      <c r="EM564" s="5"/>
      <c r="EN564" s="5"/>
      <c r="EO564" s="5"/>
      <c r="EP564" s="5"/>
      <c r="EQ564" s="5"/>
      <c r="ER564" s="155"/>
      <c r="ES564" s="5"/>
      <c r="ET564" s="5"/>
      <c r="EU564" s="5"/>
      <c r="EV564" s="5"/>
      <c r="EW564" s="5"/>
      <c r="EX564" s="5"/>
      <c r="EY564" s="5"/>
      <c r="EZ564" s="5"/>
      <c r="FA564" s="155"/>
      <c r="FB564" s="5"/>
      <c r="FC564" s="5"/>
      <c r="FD564" s="155"/>
      <c r="FE564" s="5"/>
      <c r="FF564" s="5"/>
      <c r="FG564" s="155"/>
      <c r="FH564" s="5"/>
      <c r="FI564" s="5"/>
      <c r="FJ564" s="155"/>
      <c r="FK564" s="5"/>
      <c r="FL564" s="5"/>
      <c r="FM564" s="155"/>
      <c r="FN564" s="5"/>
      <c r="FO564" s="5"/>
      <c r="FP564" s="15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249"/>
    </row>
    <row r="565" spans="1:183" ht="21">
      <c r="A565" s="46">
        <v>535</v>
      </c>
      <c r="B565" s="245" t="s">
        <v>1888</v>
      </c>
      <c r="C565" s="95" t="s">
        <v>1812</v>
      </c>
      <c r="D565" s="50" t="s">
        <v>111</v>
      </c>
      <c r="E565" s="27">
        <v>256.8</v>
      </c>
      <c r="F565" s="28">
        <v>0</v>
      </c>
      <c r="G565" s="28"/>
      <c r="H565" s="269">
        <f t="shared" si="114"/>
        <v>0</v>
      </c>
      <c r="I565" s="93">
        <f t="shared" si="115"/>
        <v>0</v>
      </c>
      <c r="J565" s="49">
        <f t="shared" si="116"/>
        <v>200</v>
      </c>
      <c r="K565" s="263">
        <f t="shared" si="120"/>
        <v>200</v>
      </c>
      <c r="L565" s="147">
        <f t="shared" si="117"/>
        <v>1000</v>
      </c>
      <c r="M565" s="136">
        <f t="shared" si="118"/>
        <v>1300</v>
      </c>
      <c r="N565" s="188">
        <f>L565-K565-H565</f>
        <v>800</v>
      </c>
      <c r="O565" s="142">
        <f t="shared" si="119"/>
        <v>205440</v>
      </c>
      <c r="P565" s="49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155"/>
      <c r="BS565" s="5"/>
      <c r="BT565" s="5"/>
      <c r="BU565" s="5"/>
      <c r="BV565" s="5"/>
      <c r="BW565" s="5"/>
      <c r="BX565" s="155"/>
      <c r="BY565" s="5"/>
      <c r="BZ565" s="5"/>
      <c r="CA565" s="155"/>
      <c r="CB565" s="5"/>
      <c r="CC565" s="5"/>
      <c r="CD565" s="15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155"/>
      <c r="CQ565" s="5"/>
      <c r="CR565" s="5"/>
      <c r="CS565" s="5"/>
      <c r="CT565" s="5"/>
      <c r="CU565" s="5"/>
      <c r="CV565" s="15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155">
        <v>200</v>
      </c>
      <c r="DI565" s="5">
        <v>1000</v>
      </c>
      <c r="DJ565" s="5"/>
      <c r="DK565" s="155"/>
      <c r="DL565" s="5"/>
      <c r="DM565" s="5"/>
      <c r="DN565" s="15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155"/>
      <c r="DZ565" s="5"/>
      <c r="EA565" s="5"/>
      <c r="EB565" s="5"/>
      <c r="EC565" s="155"/>
      <c r="ED565" s="5"/>
      <c r="EE565" s="5"/>
      <c r="EF565" s="160"/>
      <c r="EG565" s="5"/>
      <c r="EH565" s="5"/>
      <c r="EI565" s="5"/>
      <c r="EJ565" s="5"/>
      <c r="EK565" s="5"/>
      <c r="EL565" s="150"/>
      <c r="EM565" s="5"/>
      <c r="EN565" s="5"/>
      <c r="EO565" s="5"/>
      <c r="EP565" s="5"/>
      <c r="EQ565" s="5"/>
      <c r="ER565" s="155"/>
      <c r="ES565" s="5"/>
      <c r="ET565" s="5"/>
      <c r="EU565" s="5"/>
      <c r="EV565" s="5"/>
      <c r="EW565" s="5"/>
      <c r="EX565" s="5"/>
      <c r="EY565" s="5"/>
      <c r="EZ565" s="5"/>
      <c r="FA565" s="155"/>
      <c r="FB565" s="5"/>
      <c r="FC565" s="5"/>
      <c r="FD565" s="155"/>
      <c r="FE565" s="5"/>
      <c r="FF565" s="5"/>
      <c r="FG565" s="155"/>
      <c r="FH565" s="5"/>
      <c r="FI565" s="5"/>
      <c r="FJ565" s="155"/>
      <c r="FK565" s="5"/>
      <c r="FL565" s="5"/>
      <c r="FM565" s="155"/>
      <c r="FN565" s="5"/>
      <c r="FO565" s="5"/>
      <c r="FP565" s="15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249"/>
    </row>
    <row r="566" spans="1:183" ht="21">
      <c r="A566" s="46">
        <v>536</v>
      </c>
      <c r="B566" s="210" t="s">
        <v>1342</v>
      </c>
      <c r="C566" s="95" t="s">
        <v>1343</v>
      </c>
      <c r="D566" s="50" t="s">
        <v>111</v>
      </c>
      <c r="E566" s="27">
        <v>264.29</v>
      </c>
      <c r="F566" s="28">
        <v>0</v>
      </c>
      <c r="G566" s="28"/>
      <c r="H566" s="269">
        <f t="shared" si="114"/>
        <v>0</v>
      </c>
      <c r="I566" s="93">
        <f t="shared" si="115"/>
        <v>0</v>
      </c>
      <c r="J566" s="49">
        <f t="shared" si="116"/>
        <v>500</v>
      </c>
      <c r="K566" s="263">
        <f t="shared" si="120"/>
        <v>500</v>
      </c>
      <c r="L566" s="147">
        <f t="shared" si="117"/>
        <v>2000</v>
      </c>
      <c r="M566" s="136">
        <f t="shared" si="118"/>
        <v>2600</v>
      </c>
      <c r="N566" s="188">
        <f>L566-K566-H566</f>
        <v>1500</v>
      </c>
      <c r="O566" s="142">
        <f t="shared" si="119"/>
        <v>396435.00000000006</v>
      </c>
      <c r="P566" s="49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155"/>
      <c r="BS566" s="5"/>
      <c r="BT566" s="5"/>
      <c r="BU566" s="5"/>
      <c r="BV566" s="5"/>
      <c r="BW566" s="5"/>
      <c r="BX566" s="155"/>
      <c r="BY566" s="5"/>
      <c r="BZ566" s="5"/>
      <c r="CA566" s="155"/>
      <c r="CB566" s="5"/>
      <c r="CC566" s="5"/>
      <c r="CD566" s="15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155"/>
      <c r="CQ566" s="5"/>
      <c r="CR566" s="5"/>
      <c r="CS566" s="5"/>
      <c r="CT566" s="5"/>
      <c r="CU566" s="5"/>
      <c r="CV566" s="15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155">
        <v>500</v>
      </c>
      <c r="DI566" s="5">
        <v>2000</v>
      </c>
      <c r="DJ566" s="5"/>
      <c r="DK566" s="155"/>
      <c r="DL566" s="5"/>
      <c r="DM566" s="5"/>
      <c r="DN566" s="15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155"/>
      <c r="DZ566" s="5"/>
      <c r="EA566" s="5"/>
      <c r="EB566" s="5"/>
      <c r="EC566" s="155"/>
      <c r="ED566" s="5"/>
      <c r="EE566" s="5"/>
      <c r="EF566" s="160"/>
      <c r="EG566" s="5"/>
      <c r="EH566" s="5"/>
      <c r="EI566" s="5"/>
      <c r="EJ566" s="5"/>
      <c r="EK566" s="5"/>
      <c r="EL566" s="150"/>
      <c r="EM566" s="5"/>
      <c r="EN566" s="5"/>
      <c r="EO566" s="5"/>
      <c r="EP566" s="5"/>
      <c r="EQ566" s="5"/>
      <c r="ER566" s="155"/>
      <c r="ES566" s="5"/>
      <c r="ET566" s="5"/>
      <c r="EU566" s="5"/>
      <c r="EV566" s="5"/>
      <c r="EW566" s="5"/>
      <c r="EX566" s="5"/>
      <c r="EY566" s="5"/>
      <c r="EZ566" s="5"/>
      <c r="FA566" s="155"/>
      <c r="FB566" s="5"/>
      <c r="FC566" s="5"/>
      <c r="FD566" s="155"/>
      <c r="FE566" s="5"/>
      <c r="FF566" s="5"/>
      <c r="FG566" s="155"/>
      <c r="FH566" s="5"/>
      <c r="FI566" s="5"/>
      <c r="FJ566" s="155"/>
      <c r="FK566" s="5"/>
      <c r="FL566" s="5"/>
      <c r="FM566" s="155"/>
      <c r="FN566" s="5"/>
      <c r="FO566" s="5"/>
      <c r="FP566" s="15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249"/>
    </row>
    <row r="567" spans="1:183" ht="21">
      <c r="A567" s="46">
        <v>537</v>
      </c>
      <c r="B567" s="210" t="s">
        <v>1344</v>
      </c>
      <c r="C567" s="95" t="s">
        <v>1345</v>
      </c>
      <c r="D567" s="50" t="s">
        <v>111</v>
      </c>
      <c r="E567" s="27">
        <v>9.7</v>
      </c>
      <c r="F567" s="28">
        <v>2000</v>
      </c>
      <c r="G567" s="28"/>
      <c r="H567" s="269">
        <f t="shared" si="114"/>
        <v>2000</v>
      </c>
      <c r="I567" s="93">
        <f t="shared" si="115"/>
        <v>0</v>
      </c>
      <c r="J567" s="49">
        <f t="shared" si="116"/>
        <v>1700</v>
      </c>
      <c r="K567" s="263">
        <f t="shared" si="120"/>
        <v>1700</v>
      </c>
      <c r="L567" s="147">
        <f t="shared" si="117"/>
        <v>9810</v>
      </c>
      <c r="M567" s="136">
        <f t="shared" si="118"/>
        <v>12753</v>
      </c>
      <c r="N567" s="188">
        <f>L567-K567-H567</f>
        <v>6110</v>
      </c>
      <c r="O567" s="142">
        <f t="shared" si="119"/>
        <v>59266.99999999999</v>
      </c>
      <c r="P567" s="49"/>
      <c r="Q567" s="5">
        <v>100</v>
      </c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155"/>
      <c r="BS567" s="5"/>
      <c r="BT567" s="5"/>
      <c r="BU567" s="5"/>
      <c r="BV567" s="5">
        <v>1000</v>
      </c>
      <c r="BW567" s="5"/>
      <c r="BX567" s="155"/>
      <c r="BY567" s="5"/>
      <c r="BZ567" s="5"/>
      <c r="CA567" s="155"/>
      <c r="CB567" s="5"/>
      <c r="CC567" s="5"/>
      <c r="CD567" s="155"/>
      <c r="CE567" s="5"/>
      <c r="CF567" s="5"/>
      <c r="CG567" s="5">
        <v>200</v>
      </c>
      <c r="CH567" s="5">
        <v>700</v>
      </c>
      <c r="CI567" s="5"/>
      <c r="CJ567" s="5"/>
      <c r="CK567" s="5"/>
      <c r="CL567" s="5"/>
      <c r="CM567" s="5"/>
      <c r="CN567" s="5"/>
      <c r="CO567" s="5"/>
      <c r="CP567" s="155">
        <v>1000</v>
      </c>
      <c r="CQ567" s="5">
        <v>1000</v>
      </c>
      <c r="CR567" s="5"/>
      <c r="CS567" s="5"/>
      <c r="CT567" s="5">
        <v>10</v>
      </c>
      <c r="CU567" s="5"/>
      <c r="CV567" s="155"/>
      <c r="CW567" s="5"/>
      <c r="CX567" s="5"/>
      <c r="CY567" s="5"/>
      <c r="CZ567" s="5">
        <v>2000</v>
      </c>
      <c r="DA567" s="5"/>
      <c r="DB567" s="5"/>
      <c r="DC567" s="5"/>
      <c r="DD567" s="5"/>
      <c r="DE567" s="5"/>
      <c r="DF567" s="5"/>
      <c r="DG567" s="5"/>
      <c r="DH567" s="155">
        <v>500</v>
      </c>
      <c r="DI567" s="5">
        <v>5000</v>
      </c>
      <c r="DJ567" s="5"/>
      <c r="DK567" s="155"/>
      <c r="DL567" s="5"/>
      <c r="DM567" s="5"/>
      <c r="DN567" s="15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155"/>
      <c r="DZ567" s="5"/>
      <c r="EA567" s="5"/>
      <c r="EB567" s="5"/>
      <c r="EC567" s="155"/>
      <c r="ED567" s="5"/>
      <c r="EE567" s="5"/>
      <c r="EF567" s="160"/>
      <c r="EG567" s="5"/>
      <c r="EH567" s="5"/>
      <c r="EI567" s="5"/>
      <c r="EJ567" s="5"/>
      <c r="EK567" s="5"/>
      <c r="EL567" s="150"/>
      <c r="EM567" s="5"/>
      <c r="EN567" s="5"/>
      <c r="EO567" s="5"/>
      <c r="EP567" s="5"/>
      <c r="EQ567" s="5"/>
      <c r="ER567" s="155"/>
      <c r="ES567" s="5"/>
      <c r="ET567" s="5"/>
      <c r="EU567" s="5"/>
      <c r="EV567" s="5"/>
      <c r="EW567" s="5"/>
      <c r="EX567" s="5"/>
      <c r="EY567" s="5"/>
      <c r="EZ567" s="5"/>
      <c r="FA567" s="155"/>
      <c r="FB567" s="5"/>
      <c r="FC567" s="5"/>
      <c r="FD567" s="155"/>
      <c r="FE567" s="5"/>
      <c r="FF567" s="5"/>
      <c r="FG567" s="155"/>
      <c r="FH567" s="5"/>
      <c r="FI567" s="5"/>
      <c r="FJ567" s="155"/>
      <c r="FK567" s="5"/>
      <c r="FL567" s="5"/>
      <c r="FM567" s="155"/>
      <c r="FN567" s="5"/>
      <c r="FO567" s="5"/>
      <c r="FP567" s="15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249"/>
    </row>
    <row r="568" spans="1:183" ht="21">
      <c r="A568" s="46">
        <v>538</v>
      </c>
      <c r="B568" s="210" t="s">
        <v>1346</v>
      </c>
      <c r="C568" s="95" t="s">
        <v>1347</v>
      </c>
      <c r="D568" s="50" t="s">
        <v>111</v>
      </c>
      <c r="E568" s="27">
        <v>11.8</v>
      </c>
      <c r="F568" s="28">
        <v>4800</v>
      </c>
      <c r="G568" s="28"/>
      <c r="H568" s="269">
        <f t="shared" si="114"/>
        <v>4800</v>
      </c>
      <c r="I568" s="93">
        <f t="shared" si="115"/>
        <v>0</v>
      </c>
      <c r="J568" s="49">
        <f t="shared" si="116"/>
        <v>900</v>
      </c>
      <c r="K568" s="263">
        <f t="shared" si="120"/>
        <v>900</v>
      </c>
      <c r="L568" s="147">
        <f t="shared" si="117"/>
        <v>9810</v>
      </c>
      <c r="M568" s="136">
        <f t="shared" si="118"/>
        <v>12753</v>
      </c>
      <c r="N568" s="188">
        <f>L568-K568-H568</f>
        <v>4110</v>
      </c>
      <c r="O568" s="142">
        <f t="shared" si="119"/>
        <v>48498</v>
      </c>
      <c r="P568" s="49"/>
      <c r="Q568" s="5">
        <v>100</v>
      </c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155"/>
      <c r="BS568" s="5"/>
      <c r="BT568" s="5"/>
      <c r="BU568" s="5"/>
      <c r="BV568" s="5">
        <v>500</v>
      </c>
      <c r="BW568" s="5"/>
      <c r="BX568" s="155"/>
      <c r="BY568" s="5">
        <v>200</v>
      </c>
      <c r="BZ568" s="5"/>
      <c r="CA568" s="155"/>
      <c r="CB568" s="5"/>
      <c r="CC568" s="5"/>
      <c r="CD568" s="155"/>
      <c r="CE568" s="5"/>
      <c r="CF568" s="5"/>
      <c r="CG568" s="5">
        <v>200</v>
      </c>
      <c r="CH568" s="5">
        <v>1000</v>
      </c>
      <c r="CI568" s="5"/>
      <c r="CJ568" s="5"/>
      <c r="CK568" s="5"/>
      <c r="CL568" s="5"/>
      <c r="CM568" s="5"/>
      <c r="CN568" s="5"/>
      <c r="CO568" s="5"/>
      <c r="CP568" s="155">
        <v>100</v>
      </c>
      <c r="CQ568" s="5">
        <v>1000</v>
      </c>
      <c r="CR568" s="5"/>
      <c r="CS568" s="5">
        <v>100</v>
      </c>
      <c r="CT568" s="5">
        <v>10</v>
      </c>
      <c r="CU568" s="5"/>
      <c r="CV568" s="155"/>
      <c r="CW568" s="5"/>
      <c r="CX568" s="5"/>
      <c r="CY568" s="5"/>
      <c r="CZ568" s="5">
        <v>2000</v>
      </c>
      <c r="DA568" s="5"/>
      <c r="DB568" s="5"/>
      <c r="DC568" s="5"/>
      <c r="DD568" s="5"/>
      <c r="DE568" s="5"/>
      <c r="DF568" s="5"/>
      <c r="DG568" s="5"/>
      <c r="DH568" s="155">
        <v>500</v>
      </c>
      <c r="DI568" s="5">
        <v>5000</v>
      </c>
      <c r="DJ568" s="5"/>
      <c r="DK568" s="155"/>
      <c r="DL568" s="5"/>
      <c r="DM568" s="5"/>
      <c r="DN568" s="15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155"/>
      <c r="DZ568" s="5"/>
      <c r="EA568" s="5"/>
      <c r="EB568" s="5"/>
      <c r="EC568" s="155"/>
      <c r="ED568" s="5"/>
      <c r="EE568" s="5"/>
      <c r="EF568" s="160"/>
      <c r="EG568" s="5"/>
      <c r="EH568" s="5"/>
      <c r="EI568" s="5"/>
      <c r="EJ568" s="5"/>
      <c r="EK568" s="5"/>
      <c r="EL568" s="150"/>
      <c r="EM568" s="5"/>
      <c r="EN568" s="5"/>
      <c r="EO568" s="5"/>
      <c r="EP568" s="5"/>
      <c r="EQ568" s="5"/>
      <c r="ER568" s="155"/>
      <c r="ES568" s="5"/>
      <c r="ET568" s="5"/>
      <c r="EU568" s="5"/>
      <c r="EV568" s="5"/>
      <c r="EW568" s="5"/>
      <c r="EX568" s="5"/>
      <c r="EY568" s="5"/>
      <c r="EZ568" s="5"/>
      <c r="FA568" s="155"/>
      <c r="FB568" s="5"/>
      <c r="FC568" s="5"/>
      <c r="FD568" s="155"/>
      <c r="FE568" s="5"/>
      <c r="FF568" s="5"/>
      <c r="FG568" s="155"/>
      <c r="FH568" s="5"/>
      <c r="FI568" s="5"/>
      <c r="FJ568" s="155"/>
      <c r="FK568" s="5"/>
      <c r="FL568" s="5"/>
      <c r="FM568" s="155"/>
      <c r="FN568" s="5"/>
      <c r="FO568" s="5"/>
      <c r="FP568" s="15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249"/>
    </row>
    <row r="569" spans="1:183" ht="21">
      <c r="A569" s="46">
        <v>539</v>
      </c>
      <c r="B569" s="103" t="s">
        <v>1348</v>
      </c>
      <c r="C569" s="110" t="s">
        <v>1349</v>
      </c>
      <c r="D569" s="50" t="s">
        <v>111</v>
      </c>
      <c r="E569" s="27">
        <v>10</v>
      </c>
      <c r="F569" s="28">
        <v>1280</v>
      </c>
      <c r="G569" s="28"/>
      <c r="H569" s="269">
        <f t="shared" si="114"/>
        <v>1280</v>
      </c>
      <c r="I569" s="93">
        <f t="shared" si="115"/>
        <v>0</v>
      </c>
      <c r="J569" s="49">
        <f t="shared" si="116"/>
        <v>0</v>
      </c>
      <c r="K569" s="263">
        <f t="shared" si="120"/>
        <v>0</v>
      </c>
      <c r="L569" s="147">
        <f t="shared" si="117"/>
        <v>0</v>
      </c>
      <c r="M569" s="136">
        <f t="shared" si="118"/>
        <v>0</v>
      </c>
      <c r="N569" s="188"/>
      <c r="O569" s="142">
        <f t="shared" si="119"/>
        <v>0</v>
      </c>
      <c r="P569" s="49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155"/>
      <c r="BS569" s="5"/>
      <c r="BT569" s="5"/>
      <c r="BU569" s="5"/>
      <c r="BV569" s="5"/>
      <c r="BW569" s="5"/>
      <c r="BX569" s="155"/>
      <c r="BY569" s="5"/>
      <c r="BZ569" s="5"/>
      <c r="CA569" s="155"/>
      <c r="CB569" s="5"/>
      <c r="CC569" s="5"/>
      <c r="CD569" s="15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155"/>
      <c r="CQ569" s="5"/>
      <c r="CR569" s="5"/>
      <c r="CS569" s="5"/>
      <c r="CT569" s="5"/>
      <c r="CU569" s="5"/>
      <c r="CV569" s="15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155"/>
      <c r="DI569" s="5"/>
      <c r="DJ569" s="5"/>
      <c r="DK569" s="155"/>
      <c r="DL569" s="5"/>
      <c r="DM569" s="5"/>
      <c r="DN569" s="15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155"/>
      <c r="DZ569" s="5"/>
      <c r="EA569" s="5"/>
      <c r="EB569" s="5"/>
      <c r="EC569" s="155"/>
      <c r="ED569" s="5"/>
      <c r="EE569" s="5"/>
      <c r="EF569" s="160"/>
      <c r="EG569" s="5"/>
      <c r="EH569" s="5"/>
      <c r="EI569" s="5"/>
      <c r="EJ569" s="5"/>
      <c r="EK569" s="5"/>
      <c r="EL569" s="150"/>
      <c r="EM569" s="5"/>
      <c r="EN569" s="5"/>
      <c r="EO569" s="5"/>
      <c r="EP569" s="5"/>
      <c r="EQ569" s="5"/>
      <c r="ER569" s="155"/>
      <c r="ES569" s="5"/>
      <c r="ET569" s="5"/>
      <c r="EU569" s="5"/>
      <c r="EV569" s="5"/>
      <c r="EW569" s="5"/>
      <c r="EX569" s="5"/>
      <c r="EY569" s="5"/>
      <c r="EZ569" s="5"/>
      <c r="FA569" s="155"/>
      <c r="FB569" s="5"/>
      <c r="FC569" s="5"/>
      <c r="FD569" s="155"/>
      <c r="FE569" s="5"/>
      <c r="FF569" s="5"/>
      <c r="FG569" s="155"/>
      <c r="FH569" s="5"/>
      <c r="FI569" s="5"/>
      <c r="FJ569" s="155"/>
      <c r="FK569" s="5"/>
      <c r="FL569" s="5"/>
      <c r="FM569" s="155"/>
      <c r="FN569" s="5"/>
      <c r="FO569" s="5"/>
      <c r="FP569" s="15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249"/>
    </row>
    <row r="570" spans="1:183" ht="21">
      <c r="A570" s="46">
        <v>540</v>
      </c>
      <c r="B570" s="210" t="s">
        <v>1350</v>
      </c>
      <c r="C570" s="95" t="s">
        <v>1534</v>
      </c>
      <c r="D570" s="50" t="s">
        <v>78</v>
      </c>
      <c r="E570" s="27">
        <v>70</v>
      </c>
      <c r="F570" s="28"/>
      <c r="G570" s="28"/>
      <c r="H570" s="269">
        <f t="shared" si="114"/>
        <v>0</v>
      </c>
      <c r="I570" s="93">
        <f t="shared" si="115"/>
        <v>0</v>
      </c>
      <c r="J570" s="49">
        <f t="shared" si="116"/>
        <v>0</v>
      </c>
      <c r="K570" s="263">
        <f t="shared" si="120"/>
        <v>0</v>
      </c>
      <c r="L570" s="147">
        <f t="shared" si="117"/>
        <v>60</v>
      </c>
      <c r="M570" s="136">
        <f t="shared" si="118"/>
        <v>78</v>
      </c>
      <c r="N570" s="188">
        <f>L570-K570-H570</f>
        <v>60</v>
      </c>
      <c r="O570" s="142">
        <f t="shared" si="119"/>
        <v>4200</v>
      </c>
      <c r="P570" s="49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155"/>
      <c r="BS570" s="5"/>
      <c r="BT570" s="5"/>
      <c r="BU570" s="5"/>
      <c r="BV570" s="5"/>
      <c r="BW570" s="5"/>
      <c r="BX570" s="155"/>
      <c r="BY570" s="5"/>
      <c r="BZ570" s="5"/>
      <c r="CA570" s="155"/>
      <c r="CB570" s="5"/>
      <c r="CC570" s="5"/>
      <c r="CD570" s="15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155"/>
      <c r="CQ570" s="5"/>
      <c r="CR570" s="5"/>
      <c r="CS570" s="5"/>
      <c r="CT570" s="5"/>
      <c r="CU570" s="5"/>
      <c r="CV570" s="15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155"/>
      <c r="DI570" s="5"/>
      <c r="DJ570" s="5"/>
      <c r="DK570" s="155"/>
      <c r="DL570" s="5"/>
      <c r="DM570" s="5"/>
      <c r="DN570" s="15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155"/>
      <c r="DZ570" s="5"/>
      <c r="EA570" s="5"/>
      <c r="EB570" s="5"/>
      <c r="EC570" s="155"/>
      <c r="ED570" s="5"/>
      <c r="EE570" s="5"/>
      <c r="EF570" s="160"/>
      <c r="EG570" s="5"/>
      <c r="EH570" s="5"/>
      <c r="EI570" s="5"/>
      <c r="EJ570" s="5"/>
      <c r="EK570" s="5"/>
      <c r="EL570" s="150"/>
      <c r="EM570" s="5"/>
      <c r="EN570" s="5"/>
      <c r="EO570" s="5"/>
      <c r="EP570" s="5"/>
      <c r="EQ570" s="5"/>
      <c r="ER570" s="155"/>
      <c r="ES570" s="5"/>
      <c r="ET570" s="5"/>
      <c r="EU570" s="5"/>
      <c r="EV570" s="5"/>
      <c r="EW570" s="5"/>
      <c r="EX570" s="5"/>
      <c r="EY570" s="5"/>
      <c r="EZ570" s="5"/>
      <c r="FA570" s="155"/>
      <c r="FB570" s="5">
        <v>20</v>
      </c>
      <c r="FC570" s="5"/>
      <c r="FD570" s="155"/>
      <c r="FE570" s="5">
        <v>20</v>
      </c>
      <c r="FF570" s="5"/>
      <c r="FG570" s="155"/>
      <c r="FH570" s="5"/>
      <c r="FI570" s="5"/>
      <c r="FJ570" s="155"/>
      <c r="FK570" s="5"/>
      <c r="FL570" s="5"/>
      <c r="FM570" s="155"/>
      <c r="FN570" s="5">
        <v>20</v>
      </c>
      <c r="FO570" s="5"/>
      <c r="FP570" s="15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249"/>
    </row>
    <row r="571" spans="1:183" ht="21">
      <c r="A571" s="46">
        <v>541</v>
      </c>
      <c r="B571" s="210" t="s">
        <v>1351</v>
      </c>
      <c r="C571" s="95" t="s">
        <v>1352</v>
      </c>
      <c r="D571" s="50" t="s">
        <v>78</v>
      </c>
      <c r="E571" s="27">
        <v>70</v>
      </c>
      <c r="F571" s="28">
        <v>150</v>
      </c>
      <c r="G571" s="28"/>
      <c r="H571" s="269">
        <f t="shared" si="114"/>
        <v>150</v>
      </c>
      <c r="I571" s="93">
        <f t="shared" si="115"/>
        <v>0</v>
      </c>
      <c r="J571" s="49">
        <f t="shared" si="116"/>
        <v>50</v>
      </c>
      <c r="K571" s="263">
        <f t="shared" si="120"/>
        <v>50</v>
      </c>
      <c r="L571" s="147">
        <f t="shared" si="117"/>
        <v>250</v>
      </c>
      <c r="M571" s="136">
        <f t="shared" si="118"/>
        <v>325</v>
      </c>
      <c r="N571" s="188">
        <f>L571-K571-H571</f>
        <v>50</v>
      </c>
      <c r="O571" s="142">
        <f t="shared" si="119"/>
        <v>3500</v>
      </c>
      <c r="P571" s="49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155"/>
      <c r="BS571" s="5"/>
      <c r="BT571" s="5"/>
      <c r="BU571" s="5"/>
      <c r="BV571" s="5"/>
      <c r="BW571" s="5"/>
      <c r="BX571" s="155"/>
      <c r="BY571" s="5"/>
      <c r="BZ571" s="5"/>
      <c r="CA571" s="155"/>
      <c r="CB571" s="5"/>
      <c r="CC571" s="5"/>
      <c r="CD571" s="15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155"/>
      <c r="CQ571" s="5"/>
      <c r="CR571" s="5"/>
      <c r="CS571" s="5"/>
      <c r="CT571" s="5"/>
      <c r="CU571" s="5"/>
      <c r="CV571" s="15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155"/>
      <c r="DI571" s="5"/>
      <c r="DJ571" s="5"/>
      <c r="DK571" s="155"/>
      <c r="DL571" s="5"/>
      <c r="DM571" s="5"/>
      <c r="DN571" s="155"/>
      <c r="DO571" s="5"/>
      <c r="DP571" s="5"/>
      <c r="DQ571" s="5"/>
      <c r="DR571" s="5"/>
      <c r="DS571" s="5"/>
      <c r="DT571" s="5">
        <v>50</v>
      </c>
      <c r="DU571" s="5">
        <v>100</v>
      </c>
      <c r="DV571" s="5"/>
      <c r="DW571" s="5"/>
      <c r="DX571" s="5"/>
      <c r="DY571" s="155"/>
      <c r="DZ571" s="5"/>
      <c r="EA571" s="5"/>
      <c r="EB571" s="5"/>
      <c r="EC571" s="155"/>
      <c r="ED571" s="5"/>
      <c r="EE571" s="5"/>
      <c r="EF571" s="160"/>
      <c r="EG571" s="5"/>
      <c r="EH571" s="5"/>
      <c r="EI571" s="5"/>
      <c r="EJ571" s="5"/>
      <c r="EK571" s="5"/>
      <c r="EL571" s="150"/>
      <c r="EM571" s="5"/>
      <c r="EN571" s="5"/>
      <c r="EO571" s="5"/>
      <c r="EP571" s="5"/>
      <c r="EQ571" s="5"/>
      <c r="ER571" s="155"/>
      <c r="ES571" s="5"/>
      <c r="ET571" s="5"/>
      <c r="EU571" s="5"/>
      <c r="EV571" s="5"/>
      <c r="EW571" s="5"/>
      <c r="EX571" s="5"/>
      <c r="EY571" s="5"/>
      <c r="EZ571" s="5"/>
      <c r="FA571" s="155"/>
      <c r="FB571" s="5">
        <v>35</v>
      </c>
      <c r="FC571" s="5"/>
      <c r="FD571" s="155"/>
      <c r="FE571" s="5">
        <v>50</v>
      </c>
      <c r="FF571" s="5"/>
      <c r="FG571" s="155"/>
      <c r="FH571" s="5"/>
      <c r="FI571" s="5"/>
      <c r="FJ571" s="155"/>
      <c r="FK571" s="5">
        <v>30</v>
      </c>
      <c r="FL571" s="5"/>
      <c r="FM571" s="155"/>
      <c r="FN571" s="5">
        <v>35</v>
      </c>
      <c r="FO571" s="5"/>
      <c r="FP571" s="15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249"/>
    </row>
    <row r="572" spans="1:183" ht="21">
      <c r="A572" s="46">
        <v>542</v>
      </c>
      <c r="B572" s="210" t="s">
        <v>1353</v>
      </c>
      <c r="C572" s="95" t="s">
        <v>1354</v>
      </c>
      <c r="D572" s="50" t="s">
        <v>78</v>
      </c>
      <c r="E572" s="27">
        <v>80</v>
      </c>
      <c r="F572" s="28">
        <v>275</v>
      </c>
      <c r="G572" s="28"/>
      <c r="H572" s="269">
        <f t="shared" si="114"/>
        <v>275</v>
      </c>
      <c r="I572" s="93">
        <f t="shared" si="115"/>
        <v>0</v>
      </c>
      <c r="J572" s="49">
        <f t="shared" si="116"/>
        <v>0</v>
      </c>
      <c r="K572" s="263">
        <f t="shared" si="120"/>
        <v>0</v>
      </c>
      <c r="L572" s="147">
        <f t="shared" si="117"/>
        <v>525</v>
      </c>
      <c r="M572" s="136">
        <f t="shared" si="118"/>
        <v>682.5</v>
      </c>
      <c r="N572" s="188">
        <f>L572-K572-H572</f>
        <v>250</v>
      </c>
      <c r="O572" s="142">
        <f t="shared" si="119"/>
        <v>20000</v>
      </c>
      <c r="P572" s="49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>
        <v>100</v>
      </c>
      <c r="BQ572" s="5"/>
      <c r="BR572" s="155"/>
      <c r="BS572" s="5"/>
      <c r="BT572" s="5"/>
      <c r="BU572" s="5"/>
      <c r="BV572" s="5"/>
      <c r="BW572" s="5"/>
      <c r="BX572" s="155"/>
      <c r="BY572" s="5"/>
      <c r="BZ572" s="5"/>
      <c r="CA572" s="155"/>
      <c r="CB572" s="5">
        <v>100</v>
      </c>
      <c r="CC572" s="5"/>
      <c r="CD572" s="15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155"/>
      <c r="CQ572" s="5"/>
      <c r="CR572" s="5"/>
      <c r="CS572" s="5"/>
      <c r="CT572" s="5"/>
      <c r="CU572" s="5"/>
      <c r="CV572" s="15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155"/>
      <c r="DI572" s="5"/>
      <c r="DJ572" s="5"/>
      <c r="DK572" s="155"/>
      <c r="DL572" s="5"/>
      <c r="DM572" s="5"/>
      <c r="DN572" s="15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155"/>
      <c r="DZ572" s="5"/>
      <c r="EA572" s="5"/>
      <c r="EB572" s="5"/>
      <c r="EC572" s="155"/>
      <c r="ED572" s="5"/>
      <c r="EE572" s="5"/>
      <c r="EF572" s="160"/>
      <c r="EG572" s="5"/>
      <c r="EH572" s="5"/>
      <c r="EI572" s="5"/>
      <c r="EJ572" s="5"/>
      <c r="EK572" s="5"/>
      <c r="EL572" s="150"/>
      <c r="EM572" s="5"/>
      <c r="EN572" s="5"/>
      <c r="EO572" s="5"/>
      <c r="EP572" s="5"/>
      <c r="EQ572" s="5"/>
      <c r="ER572" s="155"/>
      <c r="ES572" s="5"/>
      <c r="ET572" s="5"/>
      <c r="EU572" s="5"/>
      <c r="EV572" s="5"/>
      <c r="EW572" s="5"/>
      <c r="EX572" s="5"/>
      <c r="EY572" s="5"/>
      <c r="EZ572" s="5"/>
      <c r="FA572" s="155"/>
      <c r="FB572" s="5">
        <v>50</v>
      </c>
      <c r="FC572" s="5"/>
      <c r="FD572" s="155"/>
      <c r="FE572" s="5">
        <v>80</v>
      </c>
      <c r="FF572" s="5"/>
      <c r="FG572" s="155"/>
      <c r="FH572" s="5">
        <v>50</v>
      </c>
      <c r="FI572" s="5"/>
      <c r="FJ572" s="155"/>
      <c r="FK572" s="5">
        <v>25</v>
      </c>
      <c r="FL572" s="5"/>
      <c r="FM572" s="155"/>
      <c r="FN572" s="5">
        <v>70</v>
      </c>
      <c r="FO572" s="5"/>
      <c r="FP572" s="155"/>
      <c r="FQ572" s="5">
        <v>50</v>
      </c>
      <c r="FR572" s="5"/>
      <c r="FS572" s="5"/>
      <c r="FT572" s="5"/>
      <c r="FU572" s="5"/>
      <c r="FV572" s="5"/>
      <c r="FW572" s="5"/>
      <c r="FX572" s="5"/>
      <c r="FY572" s="5"/>
      <c r="FZ572" s="5"/>
      <c r="GA572" s="249"/>
    </row>
    <row r="573" spans="1:183" ht="21">
      <c r="A573" s="46">
        <v>543</v>
      </c>
      <c r="B573" s="210" t="s">
        <v>2066</v>
      </c>
      <c r="C573" s="95" t="s">
        <v>1355</v>
      </c>
      <c r="D573" s="50" t="s">
        <v>78</v>
      </c>
      <c r="E573" s="27">
        <v>115</v>
      </c>
      <c r="F573" s="28">
        <v>300</v>
      </c>
      <c r="G573" s="28"/>
      <c r="H573" s="269">
        <f t="shared" si="114"/>
        <v>300</v>
      </c>
      <c r="I573" s="93">
        <f t="shared" si="115"/>
        <v>0</v>
      </c>
      <c r="J573" s="49">
        <f t="shared" si="116"/>
        <v>0</v>
      </c>
      <c r="K573" s="263">
        <f t="shared" si="120"/>
        <v>0</v>
      </c>
      <c r="L573" s="147">
        <f t="shared" si="117"/>
        <v>200</v>
      </c>
      <c r="M573" s="136">
        <f t="shared" si="118"/>
        <v>260</v>
      </c>
      <c r="N573" s="188"/>
      <c r="O573" s="142">
        <f t="shared" si="119"/>
        <v>0</v>
      </c>
      <c r="P573" s="49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155"/>
      <c r="BS573" s="5"/>
      <c r="BT573" s="5"/>
      <c r="BU573" s="5"/>
      <c r="BV573" s="5"/>
      <c r="BW573" s="5"/>
      <c r="BX573" s="155"/>
      <c r="BY573" s="5"/>
      <c r="BZ573" s="5"/>
      <c r="CA573" s="155"/>
      <c r="CB573" s="5"/>
      <c r="CC573" s="5"/>
      <c r="CD573" s="15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155"/>
      <c r="CQ573" s="5"/>
      <c r="CR573" s="5"/>
      <c r="CS573" s="5"/>
      <c r="CT573" s="5"/>
      <c r="CU573" s="5"/>
      <c r="CV573" s="15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155"/>
      <c r="DI573" s="5"/>
      <c r="DJ573" s="5"/>
      <c r="DK573" s="155"/>
      <c r="DL573" s="5"/>
      <c r="DM573" s="5"/>
      <c r="DN573" s="15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155"/>
      <c r="DZ573" s="5"/>
      <c r="EA573" s="5"/>
      <c r="EB573" s="5"/>
      <c r="EC573" s="155"/>
      <c r="ED573" s="5"/>
      <c r="EE573" s="5"/>
      <c r="EF573" s="160"/>
      <c r="EG573" s="5"/>
      <c r="EH573" s="5"/>
      <c r="EI573" s="5"/>
      <c r="EJ573" s="5"/>
      <c r="EK573" s="5"/>
      <c r="EL573" s="150"/>
      <c r="EM573" s="5"/>
      <c r="EN573" s="5"/>
      <c r="EO573" s="5"/>
      <c r="EP573" s="5"/>
      <c r="EQ573" s="5"/>
      <c r="ER573" s="155"/>
      <c r="ES573" s="5"/>
      <c r="ET573" s="5"/>
      <c r="EU573" s="5"/>
      <c r="EV573" s="5"/>
      <c r="EW573" s="5"/>
      <c r="EX573" s="5"/>
      <c r="EY573" s="5"/>
      <c r="EZ573" s="5"/>
      <c r="FA573" s="155"/>
      <c r="FB573" s="5">
        <v>50</v>
      </c>
      <c r="FC573" s="5"/>
      <c r="FD573" s="155"/>
      <c r="FE573" s="5">
        <v>50</v>
      </c>
      <c r="FF573" s="5"/>
      <c r="FG573" s="155"/>
      <c r="FH573" s="5"/>
      <c r="FI573" s="5"/>
      <c r="FJ573" s="155"/>
      <c r="FK573" s="5">
        <v>50</v>
      </c>
      <c r="FL573" s="5"/>
      <c r="FM573" s="155"/>
      <c r="FN573" s="5">
        <v>50</v>
      </c>
      <c r="FO573" s="5"/>
      <c r="FP573" s="15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249"/>
    </row>
    <row r="574" spans="1:183" ht="21">
      <c r="A574" s="46">
        <v>544</v>
      </c>
      <c r="B574" s="94" t="s">
        <v>1356</v>
      </c>
      <c r="C574" s="97" t="s">
        <v>1357</v>
      </c>
      <c r="D574" s="50" t="s">
        <v>111</v>
      </c>
      <c r="E574" s="27">
        <v>3</v>
      </c>
      <c r="F574" s="28">
        <v>500</v>
      </c>
      <c r="G574" s="28"/>
      <c r="H574" s="269">
        <f t="shared" si="114"/>
        <v>500</v>
      </c>
      <c r="I574" s="93">
        <f t="shared" si="115"/>
        <v>0</v>
      </c>
      <c r="J574" s="49">
        <f t="shared" si="116"/>
        <v>0</v>
      </c>
      <c r="K574" s="263">
        <f t="shared" si="120"/>
        <v>0</v>
      </c>
      <c r="L574" s="147">
        <f t="shared" si="117"/>
        <v>0</v>
      </c>
      <c r="M574" s="136">
        <f t="shared" si="118"/>
        <v>0</v>
      </c>
      <c r="N574" s="188"/>
      <c r="O574" s="142">
        <f t="shared" si="119"/>
        <v>0</v>
      </c>
      <c r="P574" s="49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155"/>
      <c r="BS574" s="5"/>
      <c r="BT574" s="5"/>
      <c r="BU574" s="5"/>
      <c r="BV574" s="5"/>
      <c r="BW574" s="5"/>
      <c r="BX574" s="155"/>
      <c r="BY574" s="5"/>
      <c r="BZ574" s="5"/>
      <c r="CA574" s="155"/>
      <c r="CB574" s="5"/>
      <c r="CC574" s="5"/>
      <c r="CD574" s="15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155"/>
      <c r="CQ574" s="5"/>
      <c r="CR574" s="5"/>
      <c r="CS574" s="5"/>
      <c r="CT574" s="5"/>
      <c r="CU574" s="5"/>
      <c r="CV574" s="15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155"/>
      <c r="DI574" s="5"/>
      <c r="DJ574" s="5"/>
      <c r="DK574" s="155"/>
      <c r="DL574" s="5"/>
      <c r="DM574" s="5"/>
      <c r="DN574" s="15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155"/>
      <c r="DZ574" s="5"/>
      <c r="EA574" s="5"/>
      <c r="EB574" s="5"/>
      <c r="EC574" s="155"/>
      <c r="ED574" s="5"/>
      <c r="EE574" s="5"/>
      <c r="EF574" s="160"/>
      <c r="EG574" s="5"/>
      <c r="EH574" s="5"/>
      <c r="EI574" s="5"/>
      <c r="EJ574" s="5"/>
      <c r="EK574" s="5"/>
      <c r="EL574" s="150"/>
      <c r="EM574" s="5"/>
      <c r="EN574" s="5"/>
      <c r="EO574" s="5"/>
      <c r="EP574" s="5"/>
      <c r="EQ574" s="5"/>
      <c r="ER574" s="155"/>
      <c r="ES574" s="5"/>
      <c r="ET574" s="5"/>
      <c r="EU574" s="5"/>
      <c r="EV574" s="5"/>
      <c r="EW574" s="5"/>
      <c r="EX574" s="5"/>
      <c r="EY574" s="5"/>
      <c r="EZ574" s="5"/>
      <c r="FA574" s="155"/>
      <c r="FB574" s="5"/>
      <c r="FC574" s="5"/>
      <c r="FD574" s="155"/>
      <c r="FE574" s="5"/>
      <c r="FF574" s="5"/>
      <c r="FG574" s="155"/>
      <c r="FH574" s="5"/>
      <c r="FI574" s="5"/>
      <c r="FJ574" s="155"/>
      <c r="FK574" s="5"/>
      <c r="FL574" s="5"/>
      <c r="FM574" s="155"/>
      <c r="FN574" s="5"/>
      <c r="FO574" s="5"/>
      <c r="FP574" s="15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249"/>
    </row>
    <row r="575" spans="1:183" ht="21">
      <c r="A575" s="46">
        <v>545</v>
      </c>
      <c r="B575" s="103" t="s">
        <v>1358</v>
      </c>
      <c r="C575" s="110" t="s">
        <v>1359</v>
      </c>
      <c r="D575" s="50" t="s">
        <v>111</v>
      </c>
      <c r="E575" s="27">
        <v>620</v>
      </c>
      <c r="F575" s="28">
        <v>5</v>
      </c>
      <c r="G575" s="28"/>
      <c r="H575" s="269">
        <f t="shared" si="114"/>
        <v>5</v>
      </c>
      <c r="I575" s="93">
        <f t="shared" si="115"/>
        <v>0</v>
      </c>
      <c r="J575" s="49">
        <f t="shared" si="116"/>
        <v>0</v>
      </c>
      <c r="K575" s="263">
        <f t="shared" si="120"/>
        <v>0</v>
      </c>
      <c r="L575" s="147">
        <f t="shared" si="117"/>
        <v>0</v>
      </c>
      <c r="M575" s="136">
        <f t="shared" si="118"/>
        <v>0</v>
      </c>
      <c r="N575" s="188"/>
      <c r="O575" s="142">
        <f t="shared" si="119"/>
        <v>0</v>
      </c>
      <c r="P575" s="49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155"/>
      <c r="BS575" s="5"/>
      <c r="BT575" s="5"/>
      <c r="BU575" s="5"/>
      <c r="BV575" s="5"/>
      <c r="BW575" s="5"/>
      <c r="BX575" s="155"/>
      <c r="BY575" s="5"/>
      <c r="BZ575" s="5"/>
      <c r="CA575" s="155"/>
      <c r="CB575" s="5"/>
      <c r="CC575" s="5"/>
      <c r="CD575" s="15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155"/>
      <c r="CQ575" s="5"/>
      <c r="CR575" s="5"/>
      <c r="CS575" s="5"/>
      <c r="CT575" s="5"/>
      <c r="CU575" s="5"/>
      <c r="CV575" s="15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155"/>
      <c r="DI575" s="5"/>
      <c r="DJ575" s="5"/>
      <c r="DK575" s="155"/>
      <c r="DL575" s="5"/>
      <c r="DM575" s="5"/>
      <c r="DN575" s="15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155"/>
      <c r="DZ575" s="5"/>
      <c r="EA575" s="5"/>
      <c r="EB575" s="5"/>
      <c r="EC575" s="155"/>
      <c r="ED575" s="5"/>
      <c r="EE575" s="5"/>
      <c r="EF575" s="160"/>
      <c r="EG575" s="5"/>
      <c r="EH575" s="5"/>
      <c r="EI575" s="5"/>
      <c r="EJ575" s="5"/>
      <c r="EK575" s="5"/>
      <c r="EL575" s="150"/>
      <c r="EM575" s="5"/>
      <c r="EN575" s="5"/>
      <c r="EO575" s="5"/>
      <c r="EP575" s="5"/>
      <c r="EQ575" s="5"/>
      <c r="ER575" s="155"/>
      <c r="ES575" s="5"/>
      <c r="ET575" s="5"/>
      <c r="EU575" s="5"/>
      <c r="EV575" s="5"/>
      <c r="EW575" s="5"/>
      <c r="EX575" s="5"/>
      <c r="EY575" s="5"/>
      <c r="EZ575" s="5"/>
      <c r="FA575" s="155"/>
      <c r="FB575" s="5"/>
      <c r="FC575" s="5"/>
      <c r="FD575" s="155"/>
      <c r="FE575" s="5"/>
      <c r="FF575" s="5"/>
      <c r="FG575" s="155"/>
      <c r="FH575" s="5"/>
      <c r="FI575" s="5"/>
      <c r="FJ575" s="155"/>
      <c r="FK575" s="5"/>
      <c r="FL575" s="5"/>
      <c r="FM575" s="155"/>
      <c r="FN575" s="5"/>
      <c r="FO575" s="5"/>
      <c r="FP575" s="15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249"/>
    </row>
    <row r="576" spans="1:183" ht="21">
      <c r="A576" s="46">
        <v>546</v>
      </c>
      <c r="B576" s="210" t="s">
        <v>1360</v>
      </c>
      <c r="C576" s="95" t="s">
        <v>1361</v>
      </c>
      <c r="D576" s="33" t="s">
        <v>78</v>
      </c>
      <c r="E576" s="195">
        <v>642</v>
      </c>
      <c r="F576" s="28">
        <v>45</v>
      </c>
      <c r="G576" s="28"/>
      <c r="H576" s="269">
        <f t="shared" si="114"/>
        <v>45</v>
      </c>
      <c r="I576" s="93">
        <f t="shared" si="115"/>
        <v>0</v>
      </c>
      <c r="J576" s="49">
        <f t="shared" si="116"/>
        <v>8</v>
      </c>
      <c r="K576" s="263">
        <f t="shared" si="120"/>
        <v>8</v>
      </c>
      <c r="L576" s="147">
        <f t="shared" si="117"/>
        <v>60</v>
      </c>
      <c r="M576" s="136">
        <f t="shared" si="118"/>
        <v>78</v>
      </c>
      <c r="N576" s="188">
        <f>L576-K576-H576</f>
        <v>7</v>
      </c>
      <c r="O576" s="142">
        <f t="shared" si="119"/>
        <v>4494</v>
      </c>
      <c r="P576" s="49"/>
      <c r="Q576" s="5">
        <v>10</v>
      </c>
      <c r="R576" s="5"/>
      <c r="S576" s="5"/>
      <c r="T576" s="5"/>
      <c r="U576" s="5"/>
      <c r="V576" s="5"/>
      <c r="W576" s="5"/>
      <c r="X576" s="5"/>
      <c r="Y576" s="5"/>
      <c r="Z576" s="5">
        <v>3</v>
      </c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155"/>
      <c r="BS576" s="5"/>
      <c r="BT576" s="5"/>
      <c r="BU576" s="5"/>
      <c r="BV576" s="5">
        <v>6</v>
      </c>
      <c r="BW576" s="5"/>
      <c r="BX576" s="155"/>
      <c r="BY576" s="5">
        <v>5</v>
      </c>
      <c r="BZ576" s="5"/>
      <c r="CA576" s="155"/>
      <c r="CB576" s="5"/>
      <c r="CC576" s="5"/>
      <c r="CD576" s="15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155">
        <v>8</v>
      </c>
      <c r="CQ576" s="5">
        <v>10</v>
      </c>
      <c r="CR576" s="5"/>
      <c r="CS576" s="5"/>
      <c r="CT576" s="5"/>
      <c r="CU576" s="5"/>
      <c r="CV576" s="15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155"/>
      <c r="DI576" s="5">
        <v>6</v>
      </c>
      <c r="DJ576" s="5"/>
      <c r="DK576" s="155"/>
      <c r="DL576" s="5"/>
      <c r="DM576" s="5"/>
      <c r="DN576" s="155"/>
      <c r="DO576" s="5"/>
      <c r="DP576" s="5"/>
      <c r="DQ576" s="5"/>
      <c r="DR576" s="5"/>
      <c r="DS576" s="5"/>
      <c r="DT576" s="5"/>
      <c r="DU576" s="5">
        <v>6</v>
      </c>
      <c r="DV576" s="5"/>
      <c r="DW576" s="5"/>
      <c r="DX576" s="5"/>
      <c r="DY576" s="155"/>
      <c r="DZ576" s="5"/>
      <c r="EA576" s="5"/>
      <c r="EB576" s="5"/>
      <c r="EC576" s="155"/>
      <c r="ED576" s="5"/>
      <c r="EE576" s="5"/>
      <c r="EF576" s="160"/>
      <c r="EG576" s="5">
        <v>10</v>
      </c>
      <c r="EH576" s="5"/>
      <c r="EI576" s="5"/>
      <c r="EJ576" s="5"/>
      <c r="EK576" s="5"/>
      <c r="EL576" s="150"/>
      <c r="EM576" s="5"/>
      <c r="EN576" s="5"/>
      <c r="EO576" s="5"/>
      <c r="EP576" s="5"/>
      <c r="EQ576" s="5"/>
      <c r="ER576" s="155"/>
      <c r="ES576" s="5"/>
      <c r="ET576" s="5"/>
      <c r="EU576" s="5"/>
      <c r="EV576" s="5"/>
      <c r="EW576" s="5"/>
      <c r="EX576" s="5"/>
      <c r="EY576" s="5"/>
      <c r="EZ576" s="5"/>
      <c r="FA576" s="155"/>
      <c r="FB576" s="5">
        <v>1</v>
      </c>
      <c r="FC576" s="5"/>
      <c r="FD576" s="155"/>
      <c r="FE576" s="5">
        <v>1</v>
      </c>
      <c r="FF576" s="5"/>
      <c r="FG576" s="155"/>
      <c r="FH576" s="5"/>
      <c r="FI576" s="5"/>
      <c r="FJ576" s="155"/>
      <c r="FK576" s="5">
        <v>1</v>
      </c>
      <c r="FL576" s="5"/>
      <c r="FM576" s="155"/>
      <c r="FN576" s="5">
        <v>1</v>
      </c>
      <c r="FO576" s="5"/>
      <c r="FP576" s="15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249"/>
    </row>
    <row r="577" spans="1:183" ht="21">
      <c r="A577" s="46">
        <v>547</v>
      </c>
      <c r="B577" s="94"/>
      <c r="C577" s="95" t="s">
        <v>1612</v>
      </c>
      <c r="D577" s="33" t="s">
        <v>110</v>
      </c>
      <c r="E577" s="27">
        <v>2449.23</v>
      </c>
      <c r="F577" s="28"/>
      <c r="G577" s="28"/>
      <c r="H577" s="269">
        <f t="shared" si="114"/>
        <v>0</v>
      </c>
      <c r="I577" s="93">
        <f t="shared" si="115"/>
        <v>0</v>
      </c>
      <c r="J577" s="49">
        <f t="shared" si="116"/>
        <v>0</v>
      </c>
      <c r="K577" s="263">
        <f t="shared" si="120"/>
        <v>0</v>
      </c>
      <c r="L577" s="147">
        <f t="shared" si="117"/>
        <v>2</v>
      </c>
      <c r="M577" s="136">
        <f t="shared" si="118"/>
        <v>2.6</v>
      </c>
      <c r="N577" s="188">
        <f>L577-K577-H577</f>
        <v>2</v>
      </c>
      <c r="O577" s="142">
        <f t="shared" si="119"/>
        <v>4898.46</v>
      </c>
      <c r="P577" s="49"/>
      <c r="Q577" s="5">
        <v>2</v>
      </c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155"/>
      <c r="BS577" s="5"/>
      <c r="BT577" s="5"/>
      <c r="BU577" s="5"/>
      <c r="BV577" s="5"/>
      <c r="BW577" s="5"/>
      <c r="BX577" s="155"/>
      <c r="BY577" s="5"/>
      <c r="BZ577" s="5"/>
      <c r="CA577" s="155"/>
      <c r="CB577" s="5"/>
      <c r="CC577" s="5"/>
      <c r="CD577" s="15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155"/>
      <c r="CQ577" s="5"/>
      <c r="CR577" s="5"/>
      <c r="CS577" s="5"/>
      <c r="CT577" s="5"/>
      <c r="CU577" s="5"/>
      <c r="CV577" s="15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155"/>
      <c r="DI577" s="5"/>
      <c r="DJ577" s="5"/>
      <c r="DK577" s="155"/>
      <c r="DL577" s="5"/>
      <c r="DM577" s="5"/>
      <c r="DN577" s="15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155"/>
      <c r="DZ577" s="5"/>
      <c r="EA577" s="5"/>
      <c r="EB577" s="5"/>
      <c r="EC577" s="155"/>
      <c r="ED577" s="5"/>
      <c r="EE577" s="5"/>
      <c r="EF577" s="160"/>
      <c r="EG577" s="5"/>
      <c r="EH577" s="5"/>
      <c r="EI577" s="5"/>
      <c r="EJ577" s="5"/>
      <c r="EK577" s="5"/>
      <c r="EL577" s="150"/>
      <c r="EM577" s="5"/>
      <c r="EN577" s="5"/>
      <c r="EO577" s="5"/>
      <c r="EP577" s="5"/>
      <c r="EQ577" s="5"/>
      <c r="ER577" s="155"/>
      <c r="ES577" s="5"/>
      <c r="ET577" s="5"/>
      <c r="EU577" s="5"/>
      <c r="EV577" s="5"/>
      <c r="EW577" s="5"/>
      <c r="EX577" s="5"/>
      <c r="EY577" s="5"/>
      <c r="EZ577" s="5"/>
      <c r="FA577" s="155"/>
      <c r="FB577" s="5"/>
      <c r="FC577" s="5"/>
      <c r="FD577" s="155"/>
      <c r="FE577" s="5"/>
      <c r="FF577" s="5"/>
      <c r="FG577" s="155"/>
      <c r="FH577" s="5"/>
      <c r="FI577" s="5"/>
      <c r="FJ577" s="155"/>
      <c r="FK577" s="5"/>
      <c r="FL577" s="5"/>
      <c r="FM577" s="155"/>
      <c r="FN577" s="5"/>
      <c r="FO577" s="5"/>
      <c r="FP577" s="15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249"/>
    </row>
    <row r="578" spans="1:183" ht="21">
      <c r="A578" s="46">
        <v>548</v>
      </c>
      <c r="B578" s="94"/>
      <c r="C578" s="95" t="s">
        <v>1613</v>
      </c>
      <c r="D578" s="33" t="s">
        <v>110</v>
      </c>
      <c r="E578" s="27"/>
      <c r="F578" s="28"/>
      <c r="G578" s="28"/>
      <c r="H578" s="269">
        <f t="shared" si="114"/>
        <v>0</v>
      </c>
      <c r="I578" s="93">
        <f t="shared" si="115"/>
        <v>0</v>
      </c>
      <c r="J578" s="49">
        <f t="shared" si="116"/>
        <v>0</v>
      </c>
      <c r="K578" s="263">
        <f t="shared" si="120"/>
        <v>0</v>
      </c>
      <c r="L578" s="147">
        <f t="shared" si="117"/>
        <v>5</v>
      </c>
      <c r="M578" s="136">
        <f t="shared" si="118"/>
        <v>6.5</v>
      </c>
      <c r="N578" s="188">
        <f>L578-K578-H578</f>
        <v>5</v>
      </c>
      <c r="O578" s="142">
        <f t="shared" si="119"/>
        <v>0</v>
      </c>
      <c r="P578" s="49"/>
      <c r="Q578" s="5">
        <v>5</v>
      </c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155"/>
      <c r="BS578" s="5"/>
      <c r="BT578" s="5"/>
      <c r="BU578" s="5"/>
      <c r="BV578" s="5"/>
      <c r="BW578" s="5"/>
      <c r="BX578" s="155"/>
      <c r="BY578" s="5"/>
      <c r="BZ578" s="5"/>
      <c r="CA578" s="155"/>
      <c r="CB578" s="5"/>
      <c r="CC578" s="5"/>
      <c r="CD578" s="15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155"/>
      <c r="CQ578" s="5"/>
      <c r="CR578" s="5"/>
      <c r="CS578" s="5"/>
      <c r="CT578" s="5"/>
      <c r="CU578" s="5"/>
      <c r="CV578" s="15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155"/>
      <c r="DI578" s="5"/>
      <c r="DJ578" s="5"/>
      <c r="DK578" s="155"/>
      <c r="DL578" s="5"/>
      <c r="DM578" s="5"/>
      <c r="DN578" s="15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155"/>
      <c r="DZ578" s="5"/>
      <c r="EA578" s="5"/>
      <c r="EB578" s="5"/>
      <c r="EC578" s="155"/>
      <c r="ED578" s="5"/>
      <c r="EE578" s="5"/>
      <c r="EF578" s="160"/>
      <c r="EG578" s="5"/>
      <c r="EH578" s="5"/>
      <c r="EI578" s="5"/>
      <c r="EJ578" s="5"/>
      <c r="EK578" s="5"/>
      <c r="EL578" s="150"/>
      <c r="EM578" s="5"/>
      <c r="EN578" s="5"/>
      <c r="EO578" s="5"/>
      <c r="EP578" s="5"/>
      <c r="EQ578" s="5"/>
      <c r="ER578" s="155"/>
      <c r="ES578" s="5"/>
      <c r="ET578" s="5"/>
      <c r="EU578" s="5"/>
      <c r="EV578" s="5"/>
      <c r="EW578" s="5"/>
      <c r="EX578" s="5"/>
      <c r="EY578" s="5"/>
      <c r="EZ578" s="5"/>
      <c r="FA578" s="155"/>
      <c r="FB578" s="5"/>
      <c r="FC578" s="5"/>
      <c r="FD578" s="155"/>
      <c r="FE578" s="5"/>
      <c r="FF578" s="5"/>
      <c r="FG578" s="155"/>
      <c r="FH578" s="5"/>
      <c r="FI578" s="5"/>
      <c r="FJ578" s="155"/>
      <c r="FK578" s="5"/>
      <c r="FL578" s="5"/>
      <c r="FM578" s="155"/>
      <c r="FN578" s="5"/>
      <c r="FO578" s="5"/>
      <c r="FP578" s="15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249"/>
    </row>
    <row r="579" spans="1:183" ht="21">
      <c r="A579" s="46">
        <v>549</v>
      </c>
      <c r="B579" s="210" t="s">
        <v>1362</v>
      </c>
      <c r="C579" s="95" t="s">
        <v>1363</v>
      </c>
      <c r="D579" s="50" t="s">
        <v>110</v>
      </c>
      <c r="E579" s="27">
        <v>88.81</v>
      </c>
      <c r="F579" s="28">
        <v>358</v>
      </c>
      <c r="G579" s="28"/>
      <c r="H579" s="269">
        <f t="shared" si="114"/>
        <v>358</v>
      </c>
      <c r="I579" s="93">
        <f t="shared" si="115"/>
        <v>0</v>
      </c>
      <c r="J579" s="49">
        <f t="shared" si="116"/>
        <v>158</v>
      </c>
      <c r="K579" s="263">
        <f t="shared" si="120"/>
        <v>158</v>
      </c>
      <c r="L579" s="147">
        <f t="shared" si="117"/>
        <v>1305</v>
      </c>
      <c r="M579" s="136">
        <f t="shared" si="118"/>
        <v>1696.5</v>
      </c>
      <c r="N579" s="188">
        <f>L579-K579-H579</f>
        <v>789</v>
      </c>
      <c r="O579" s="142">
        <f t="shared" si="119"/>
        <v>70071.09</v>
      </c>
      <c r="P579" s="49"/>
      <c r="Q579" s="5">
        <v>30</v>
      </c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>
        <v>24</v>
      </c>
      <c r="BP579" s="5">
        <v>72</v>
      </c>
      <c r="BQ579" s="5"/>
      <c r="BR579" s="155"/>
      <c r="BS579" s="5">
        <v>12</v>
      </c>
      <c r="BT579" s="5"/>
      <c r="BU579" s="5"/>
      <c r="BV579" s="5">
        <v>6</v>
      </c>
      <c r="BW579" s="5"/>
      <c r="BX579" s="155">
        <v>50</v>
      </c>
      <c r="BY579" s="5">
        <v>200</v>
      </c>
      <c r="BZ579" s="5"/>
      <c r="CA579" s="155"/>
      <c r="CB579" s="5"/>
      <c r="CC579" s="5"/>
      <c r="CD579" s="155"/>
      <c r="CE579" s="5">
        <v>24</v>
      </c>
      <c r="CF579" s="5"/>
      <c r="CG579" s="5"/>
      <c r="CH579" s="5">
        <v>150</v>
      </c>
      <c r="CI579" s="5"/>
      <c r="CJ579" s="5"/>
      <c r="CK579" s="5"/>
      <c r="CL579" s="5"/>
      <c r="CM579" s="5"/>
      <c r="CN579" s="5"/>
      <c r="CO579" s="5"/>
      <c r="CP579" s="155">
        <v>34</v>
      </c>
      <c r="CQ579" s="5">
        <v>40</v>
      </c>
      <c r="CR579" s="5"/>
      <c r="CS579" s="5"/>
      <c r="CT579" s="5">
        <v>50</v>
      </c>
      <c r="CU579" s="5"/>
      <c r="CV579" s="155"/>
      <c r="CW579" s="5">
        <v>12</v>
      </c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155"/>
      <c r="DI579" s="5">
        <v>3</v>
      </c>
      <c r="DJ579" s="5"/>
      <c r="DK579" s="155"/>
      <c r="DL579" s="5"/>
      <c r="DM579" s="5"/>
      <c r="DN579" s="155"/>
      <c r="DO579" s="5"/>
      <c r="DP579" s="5"/>
      <c r="DQ579" s="5"/>
      <c r="DR579" s="5">
        <v>50</v>
      </c>
      <c r="DS579" s="5"/>
      <c r="DT579" s="5">
        <v>40</v>
      </c>
      <c r="DU579" s="5">
        <v>30</v>
      </c>
      <c r="DV579" s="5"/>
      <c r="DW579" s="5"/>
      <c r="DX579" s="5">
        <v>50</v>
      </c>
      <c r="DY579" s="155"/>
      <c r="DZ579" s="5"/>
      <c r="EA579" s="5"/>
      <c r="EB579" s="5"/>
      <c r="EC579" s="155">
        <v>10</v>
      </c>
      <c r="ED579" s="5"/>
      <c r="EE579" s="5"/>
      <c r="EF579" s="160"/>
      <c r="EG579" s="5">
        <v>200</v>
      </c>
      <c r="EH579" s="5"/>
      <c r="EI579" s="5"/>
      <c r="EJ579" s="5"/>
      <c r="EK579" s="5"/>
      <c r="EL579" s="150"/>
      <c r="EM579" s="5"/>
      <c r="EN579" s="5"/>
      <c r="EO579" s="5"/>
      <c r="EP579" s="5"/>
      <c r="EQ579" s="5"/>
      <c r="ER579" s="155"/>
      <c r="ES579" s="5"/>
      <c r="ET579" s="5"/>
      <c r="EU579" s="5"/>
      <c r="EV579" s="5"/>
      <c r="EW579" s="5"/>
      <c r="EX579" s="5"/>
      <c r="EY579" s="5"/>
      <c r="EZ579" s="5"/>
      <c r="FA579" s="155"/>
      <c r="FB579" s="5">
        <v>48</v>
      </c>
      <c r="FC579" s="5"/>
      <c r="FD579" s="155"/>
      <c r="FE579" s="5">
        <v>120</v>
      </c>
      <c r="FF579" s="5"/>
      <c r="FG579" s="155"/>
      <c r="FH579" s="5">
        <v>20</v>
      </c>
      <c r="FI579" s="5"/>
      <c r="FJ579" s="155"/>
      <c r="FK579" s="5">
        <v>48</v>
      </c>
      <c r="FL579" s="5"/>
      <c r="FM579" s="155"/>
      <c r="FN579" s="5">
        <v>72</v>
      </c>
      <c r="FO579" s="5"/>
      <c r="FP579" s="155"/>
      <c r="FQ579" s="5">
        <v>20</v>
      </c>
      <c r="FR579" s="5"/>
      <c r="FS579" s="5"/>
      <c r="FT579" s="5">
        <v>48</v>
      </c>
      <c r="FU579" s="5"/>
      <c r="FV579" s="5"/>
      <c r="FW579" s="5"/>
      <c r="FX579" s="5"/>
      <c r="FY579" s="5"/>
      <c r="FZ579" s="5"/>
      <c r="GA579" s="249"/>
    </row>
    <row r="580" spans="1:183" ht="21">
      <c r="A580" s="46">
        <v>550</v>
      </c>
      <c r="B580" s="210"/>
      <c r="C580" s="95" t="s">
        <v>1419</v>
      </c>
      <c r="D580" s="50" t="s">
        <v>83</v>
      </c>
      <c r="E580" s="27"/>
      <c r="F580" s="28"/>
      <c r="G580" s="28"/>
      <c r="H580" s="269">
        <f t="shared" si="114"/>
        <v>0</v>
      </c>
      <c r="I580" s="93">
        <f t="shared" si="115"/>
        <v>0</v>
      </c>
      <c r="J580" s="49">
        <f t="shared" si="116"/>
        <v>0</v>
      </c>
      <c r="K580" s="263">
        <f t="shared" si="120"/>
        <v>0</v>
      </c>
      <c r="L580" s="147">
        <f t="shared" si="117"/>
        <v>10</v>
      </c>
      <c r="M580" s="136">
        <f t="shared" si="118"/>
        <v>13</v>
      </c>
      <c r="N580" s="188">
        <f>L580-K580-H580</f>
        <v>10</v>
      </c>
      <c r="O580" s="142">
        <f t="shared" si="119"/>
        <v>0</v>
      </c>
      <c r="P580" s="49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155"/>
      <c r="BS580" s="5"/>
      <c r="BT580" s="5"/>
      <c r="BU580" s="5"/>
      <c r="BV580" s="5"/>
      <c r="BW580" s="5"/>
      <c r="BX580" s="155"/>
      <c r="BY580" s="5"/>
      <c r="BZ580" s="5"/>
      <c r="CA580" s="155"/>
      <c r="CB580" s="5"/>
      <c r="CC580" s="5"/>
      <c r="CD580" s="15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155"/>
      <c r="CQ580" s="5"/>
      <c r="CR580" s="5"/>
      <c r="CS580" s="5"/>
      <c r="CT580" s="5"/>
      <c r="CU580" s="5"/>
      <c r="CV580" s="155"/>
      <c r="CW580" s="5"/>
      <c r="CX580" s="5"/>
      <c r="CY580" s="5"/>
      <c r="CZ580" s="5">
        <v>10</v>
      </c>
      <c r="DA580" s="5"/>
      <c r="DB580" s="5"/>
      <c r="DC580" s="5"/>
      <c r="DD580" s="5"/>
      <c r="DE580" s="5"/>
      <c r="DF580" s="5"/>
      <c r="DG580" s="5"/>
      <c r="DH580" s="155"/>
      <c r="DI580" s="5"/>
      <c r="DJ580" s="5"/>
      <c r="DK580" s="155"/>
      <c r="DL580" s="5"/>
      <c r="DM580" s="5"/>
      <c r="DN580" s="15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155"/>
      <c r="DZ580" s="5"/>
      <c r="EA580" s="5"/>
      <c r="EB580" s="5"/>
      <c r="EC580" s="155"/>
      <c r="ED580" s="5"/>
      <c r="EE580" s="5"/>
      <c r="EF580" s="160"/>
      <c r="EG580" s="5"/>
      <c r="EH580" s="5"/>
      <c r="EI580" s="5"/>
      <c r="EJ580" s="5"/>
      <c r="EK580" s="5"/>
      <c r="EL580" s="150"/>
      <c r="EM580" s="5"/>
      <c r="EN580" s="5"/>
      <c r="EO580" s="5"/>
      <c r="EP580" s="5"/>
      <c r="EQ580" s="5"/>
      <c r="ER580" s="155"/>
      <c r="ES580" s="5"/>
      <c r="ET580" s="5"/>
      <c r="EU580" s="5"/>
      <c r="EV580" s="5"/>
      <c r="EW580" s="5"/>
      <c r="EX580" s="5"/>
      <c r="EY580" s="5"/>
      <c r="EZ580" s="5"/>
      <c r="FA580" s="155"/>
      <c r="FB580" s="5"/>
      <c r="FC580" s="5"/>
      <c r="FD580" s="155"/>
      <c r="FE580" s="5"/>
      <c r="FF580" s="5"/>
      <c r="FG580" s="155"/>
      <c r="FH580" s="5"/>
      <c r="FI580" s="5"/>
      <c r="FJ580" s="155"/>
      <c r="FK580" s="5"/>
      <c r="FL580" s="5"/>
      <c r="FM580" s="155"/>
      <c r="FN580" s="5"/>
      <c r="FO580" s="5"/>
      <c r="FP580" s="15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249"/>
    </row>
    <row r="581" spans="1:183" ht="21">
      <c r="A581" s="46">
        <v>551</v>
      </c>
      <c r="B581" s="210" t="s">
        <v>1364</v>
      </c>
      <c r="C581" s="95" t="s">
        <v>1365</v>
      </c>
      <c r="D581" s="50" t="s">
        <v>94</v>
      </c>
      <c r="E581" s="27">
        <v>111.458333</v>
      </c>
      <c r="F581" s="28">
        <v>29</v>
      </c>
      <c r="G581" s="28"/>
      <c r="H581" s="269">
        <f t="shared" si="114"/>
        <v>29</v>
      </c>
      <c r="I581" s="93">
        <f t="shared" si="115"/>
        <v>0</v>
      </c>
      <c r="J581" s="49">
        <f t="shared" si="116"/>
        <v>0</v>
      </c>
      <c r="K581" s="263">
        <f t="shared" si="120"/>
        <v>0</v>
      </c>
      <c r="L581" s="147">
        <f t="shared" si="117"/>
        <v>9</v>
      </c>
      <c r="M581" s="136">
        <f t="shared" si="118"/>
        <v>11.700000000000001</v>
      </c>
      <c r="N581" s="188"/>
      <c r="O581" s="142">
        <f t="shared" si="119"/>
        <v>0</v>
      </c>
      <c r="P581" s="49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155"/>
      <c r="BS581" s="5"/>
      <c r="BT581" s="5"/>
      <c r="BU581" s="5"/>
      <c r="BV581" s="5"/>
      <c r="BW581" s="5"/>
      <c r="BX581" s="155"/>
      <c r="BY581" s="5"/>
      <c r="BZ581" s="5"/>
      <c r="CA581" s="155"/>
      <c r="CB581" s="5"/>
      <c r="CC581" s="5"/>
      <c r="CD581" s="15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155"/>
      <c r="CQ581" s="5"/>
      <c r="CR581" s="5"/>
      <c r="CS581" s="5"/>
      <c r="CT581" s="5"/>
      <c r="CU581" s="5"/>
      <c r="CV581" s="15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155"/>
      <c r="DI581" s="5"/>
      <c r="DJ581" s="5"/>
      <c r="DK581" s="155"/>
      <c r="DL581" s="5"/>
      <c r="DM581" s="5"/>
      <c r="DN581" s="15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155"/>
      <c r="DZ581" s="5"/>
      <c r="EA581" s="5"/>
      <c r="EB581" s="5"/>
      <c r="EC581" s="155"/>
      <c r="ED581" s="5"/>
      <c r="EE581" s="5"/>
      <c r="EF581" s="160"/>
      <c r="EG581" s="5"/>
      <c r="EH581" s="5"/>
      <c r="EI581" s="5"/>
      <c r="EJ581" s="5"/>
      <c r="EK581" s="5"/>
      <c r="EL581" s="150"/>
      <c r="EM581" s="5"/>
      <c r="EN581" s="5"/>
      <c r="EO581" s="5"/>
      <c r="EP581" s="5"/>
      <c r="EQ581" s="5"/>
      <c r="ER581" s="155"/>
      <c r="ES581" s="5"/>
      <c r="ET581" s="5"/>
      <c r="EU581" s="5"/>
      <c r="EV581" s="5"/>
      <c r="EW581" s="5"/>
      <c r="EX581" s="5"/>
      <c r="EY581" s="5"/>
      <c r="EZ581" s="5"/>
      <c r="FA581" s="155"/>
      <c r="FB581" s="5">
        <v>2</v>
      </c>
      <c r="FC581" s="5"/>
      <c r="FD581" s="155"/>
      <c r="FE581" s="5">
        <v>3</v>
      </c>
      <c r="FF581" s="5"/>
      <c r="FG581" s="155"/>
      <c r="FH581" s="5"/>
      <c r="FI581" s="5"/>
      <c r="FJ581" s="155"/>
      <c r="FK581" s="5">
        <v>2</v>
      </c>
      <c r="FL581" s="5"/>
      <c r="FM581" s="155"/>
      <c r="FN581" s="5">
        <v>2</v>
      </c>
      <c r="FO581" s="5"/>
      <c r="FP581" s="15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249"/>
    </row>
    <row r="582" spans="1:183" ht="21">
      <c r="A582" s="46">
        <v>552</v>
      </c>
      <c r="B582" s="94" t="s">
        <v>1366</v>
      </c>
      <c r="C582" s="95" t="s">
        <v>1367</v>
      </c>
      <c r="D582" s="50" t="s">
        <v>94</v>
      </c>
      <c r="E582" s="27">
        <v>642</v>
      </c>
      <c r="F582" s="28">
        <v>6</v>
      </c>
      <c r="G582" s="28"/>
      <c r="H582" s="269">
        <f t="shared" si="114"/>
        <v>6</v>
      </c>
      <c r="I582" s="93">
        <f t="shared" si="115"/>
        <v>0</v>
      </c>
      <c r="J582" s="49">
        <f t="shared" si="116"/>
        <v>0</v>
      </c>
      <c r="K582" s="263">
        <f t="shared" si="120"/>
        <v>0</v>
      </c>
      <c r="L582" s="147">
        <f t="shared" si="117"/>
        <v>0</v>
      </c>
      <c r="M582" s="136">
        <f t="shared" si="118"/>
        <v>0</v>
      </c>
      <c r="N582" s="188"/>
      <c r="O582" s="142">
        <f t="shared" si="119"/>
        <v>0</v>
      </c>
      <c r="P582" s="49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155"/>
      <c r="BS582" s="5"/>
      <c r="BT582" s="5"/>
      <c r="BU582" s="5"/>
      <c r="BV582" s="5"/>
      <c r="BW582" s="5"/>
      <c r="BX582" s="155"/>
      <c r="BY582" s="5"/>
      <c r="BZ582" s="5"/>
      <c r="CA582" s="155"/>
      <c r="CB582" s="5"/>
      <c r="CC582" s="5"/>
      <c r="CD582" s="15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155"/>
      <c r="CQ582" s="5"/>
      <c r="CR582" s="5"/>
      <c r="CS582" s="5"/>
      <c r="CT582" s="5"/>
      <c r="CU582" s="5"/>
      <c r="CV582" s="15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155"/>
      <c r="DI582" s="5"/>
      <c r="DJ582" s="5"/>
      <c r="DK582" s="155"/>
      <c r="DL582" s="5"/>
      <c r="DM582" s="5"/>
      <c r="DN582" s="15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155"/>
      <c r="DZ582" s="5"/>
      <c r="EA582" s="5"/>
      <c r="EB582" s="5"/>
      <c r="EC582" s="155"/>
      <c r="ED582" s="5"/>
      <c r="EE582" s="5"/>
      <c r="EF582" s="160"/>
      <c r="EG582" s="5"/>
      <c r="EH582" s="5"/>
      <c r="EI582" s="5"/>
      <c r="EJ582" s="5"/>
      <c r="EK582" s="5"/>
      <c r="EL582" s="150"/>
      <c r="EM582" s="5"/>
      <c r="EN582" s="5"/>
      <c r="EO582" s="5"/>
      <c r="EP582" s="5"/>
      <c r="EQ582" s="5"/>
      <c r="ER582" s="155"/>
      <c r="ES582" s="5"/>
      <c r="ET582" s="5"/>
      <c r="EU582" s="5"/>
      <c r="EV582" s="5"/>
      <c r="EW582" s="5"/>
      <c r="EX582" s="5"/>
      <c r="EY582" s="5"/>
      <c r="EZ582" s="5"/>
      <c r="FA582" s="155"/>
      <c r="FB582" s="5"/>
      <c r="FC582" s="5"/>
      <c r="FD582" s="155"/>
      <c r="FE582" s="5"/>
      <c r="FF582" s="5"/>
      <c r="FG582" s="155"/>
      <c r="FH582" s="5"/>
      <c r="FI582" s="5"/>
      <c r="FJ582" s="155"/>
      <c r="FK582" s="5"/>
      <c r="FL582" s="5"/>
      <c r="FM582" s="155"/>
      <c r="FN582" s="5"/>
      <c r="FO582" s="5"/>
      <c r="FP582" s="15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249"/>
    </row>
    <row r="583" spans="1:183" ht="21">
      <c r="A583" s="46">
        <v>553</v>
      </c>
      <c r="B583" s="210" t="s">
        <v>1368</v>
      </c>
      <c r="C583" s="95" t="s">
        <v>1369</v>
      </c>
      <c r="D583" s="50" t="s">
        <v>94</v>
      </c>
      <c r="E583" s="27">
        <v>110</v>
      </c>
      <c r="F583" s="28"/>
      <c r="G583" s="28"/>
      <c r="H583" s="269">
        <f t="shared" si="114"/>
        <v>0</v>
      </c>
      <c r="I583" s="93">
        <f t="shared" si="115"/>
        <v>0</v>
      </c>
      <c r="J583" s="49">
        <f t="shared" si="116"/>
        <v>0</v>
      </c>
      <c r="K583" s="263">
        <f t="shared" si="120"/>
        <v>0</v>
      </c>
      <c r="L583" s="147">
        <f t="shared" si="117"/>
        <v>50</v>
      </c>
      <c r="M583" s="136">
        <f t="shared" si="118"/>
        <v>65</v>
      </c>
      <c r="N583" s="188">
        <f>L583-K583-H583</f>
        <v>50</v>
      </c>
      <c r="O583" s="142">
        <f t="shared" si="119"/>
        <v>5500</v>
      </c>
      <c r="P583" s="49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155"/>
      <c r="BS583" s="5"/>
      <c r="BT583" s="5"/>
      <c r="BU583" s="5"/>
      <c r="BV583" s="5"/>
      <c r="BW583" s="5"/>
      <c r="BX583" s="155"/>
      <c r="BY583" s="5"/>
      <c r="BZ583" s="5"/>
      <c r="CA583" s="155"/>
      <c r="CB583" s="5"/>
      <c r="CC583" s="5"/>
      <c r="CD583" s="15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155"/>
      <c r="CQ583" s="5"/>
      <c r="CR583" s="5"/>
      <c r="CS583" s="5"/>
      <c r="CT583" s="5"/>
      <c r="CU583" s="5"/>
      <c r="CV583" s="15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155"/>
      <c r="DI583" s="5"/>
      <c r="DJ583" s="5"/>
      <c r="DK583" s="155"/>
      <c r="DL583" s="5"/>
      <c r="DM583" s="5"/>
      <c r="DN583" s="15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155"/>
      <c r="DZ583" s="5"/>
      <c r="EA583" s="5"/>
      <c r="EB583" s="5"/>
      <c r="EC583" s="155"/>
      <c r="ED583" s="5"/>
      <c r="EE583" s="5"/>
      <c r="EF583" s="160"/>
      <c r="EG583" s="5"/>
      <c r="EH583" s="5"/>
      <c r="EI583" s="5"/>
      <c r="EJ583" s="5"/>
      <c r="EK583" s="5"/>
      <c r="EL583" s="150"/>
      <c r="EM583" s="5"/>
      <c r="EN583" s="5"/>
      <c r="EO583" s="5"/>
      <c r="EP583" s="5"/>
      <c r="EQ583" s="5"/>
      <c r="ER583" s="155"/>
      <c r="ES583" s="5"/>
      <c r="ET583" s="5"/>
      <c r="EU583" s="5"/>
      <c r="EV583" s="5"/>
      <c r="EW583" s="5"/>
      <c r="EX583" s="5"/>
      <c r="EY583" s="5"/>
      <c r="EZ583" s="5"/>
      <c r="FA583" s="155"/>
      <c r="FB583" s="5">
        <v>10</v>
      </c>
      <c r="FC583" s="5"/>
      <c r="FD583" s="155"/>
      <c r="FE583" s="5">
        <v>20</v>
      </c>
      <c r="FF583" s="5"/>
      <c r="FG583" s="155"/>
      <c r="FH583" s="5"/>
      <c r="FI583" s="5"/>
      <c r="FJ583" s="155"/>
      <c r="FK583" s="5">
        <v>10</v>
      </c>
      <c r="FL583" s="5"/>
      <c r="FM583" s="155"/>
      <c r="FN583" s="5">
        <v>10</v>
      </c>
      <c r="FO583" s="5"/>
      <c r="FP583" s="15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249"/>
    </row>
    <row r="584" spans="1:183" ht="21">
      <c r="A584" s="46">
        <v>554</v>
      </c>
      <c r="B584" s="94" t="s">
        <v>1370</v>
      </c>
      <c r="C584" s="97" t="s">
        <v>1371</v>
      </c>
      <c r="D584" s="50" t="s">
        <v>94</v>
      </c>
      <c r="E584" s="27">
        <v>797.22223</v>
      </c>
      <c r="F584" s="28">
        <v>11</v>
      </c>
      <c r="G584" s="28"/>
      <c r="H584" s="269">
        <f t="shared" si="114"/>
        <v>11</v>
      </c>
      <c r="I584" s="93">
        <f t="shared" si="115"/>
        <v>0</v>
      </c>
      <c r="J584" s="49">
        <f t="shared" si="116"/>
        <v>0</v>
      </c>
      <c r="K584" s="263">
        <f t="shared" si="120"/>
        <v>0</v>
      </c>
      <c r="L584" s="147">
        <f t="shared" si="117"/>
        <v>0</v>
      </c>
      <c r="M584" s="136">
        <f t="shared" si="118"/>
        <v>0</v>
      </c>
      <c r="N584" s="188"/>
      <c r="O584" s="142">
        <f t="shared" si="119"/>
        <v>0</v>
      </c>
      <c r="P584" s="49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155"/>
      <c r="BS584" s="5"/>
      <c r="BT584" s="5"/>
      <c r="BU584" s="5"/>
      <c r="BV584" s="5"/>
      <c r="BW584" s="5"/>
      <c r="BX584" s="155"/>
      <c r="BY584" s="5"/>
      <c r="BZ584" s="5"/>
      <c r="CA584" s="155"/>
      <c r="CB584" s="5"/>
      <c r="CC584" s="5"/>
      <c r="CD584" s="15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155"/>
      <c r="CQ584" s="5"/>
      <c r="CR584" s="5"/>
      <c r="CS584" s="5"/>
      <c r="CT584" s="5"/>
      <c r="CU584" s="5"/>
      <c r="CV584" s="15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155"/>
      <c r="DI584" s="5"/>
      <c r="DJ584" s="5"/>
      <c r="DK584" s="155"/>
      <c r="DL584" s="5"/>
      <c r="DM584" s="5"/>
      <c r="DN584" s="15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155"/>
      <c r="DZ584" s="5"/>
      <c r="EA584" s="5"/>
      <c r="EB584" s="5"/>
      <c r="EC584" s="155"/>
      <c r="ED584" s="5"/>
      <c r="EE584" s="5"/>
      <c r="EF584" s="160"/>
      <c r="EG584" s="5"/>
      <c r="EH584" s="5"/>
      <c r="EI584" s="5"/>
      <c r="EJ584" s="5"/>
      <c r="EK584" s="5"/>
      <c r="EL584" s="150"/>
      <c r="EM584" s="5"/>
      <c r="EN584" s="5"/>
      <c r="EO584" s="5"/>
      <c r="EP584" s="5"/>
      <c r="EQ584" s="5"/>
      <c r="ER584" s="155"/>
      <c r="ES584" s="5"/>
      <c r="ET584" s="5"/>
      <c r="EU584" s="5"/>
      <c r="EV584" s="5"/>
      <c r="EW584" s="5"/>
      <c r="EX584" s="5"/>
      <c r="EY584" s="5"/>
      <c r="EZ584" s="5"/>
      <c r="FA584" s="155"/>
      <c r="FB584" s="5"/>
      <c r="FC584" s="5"/>
      <c r="FD584" s="155"/>
      <c r="FE584" s="5"/>
      <c r="FF584" s="5"/>
      <c r="FG584" s="155"/>
      <c r="FH584" s="5"/>
      <c r="FI584" s="5"/>
      <c r="FJ584" s="155"/>
      <c r="FK584" s="5"/>
      <c r="FL584" s="5"/>
      <c r="FM584" s="155"/>
      <c r="FN584" s="5"/>
      <c r="FO584" s="5"/>
      <c r="FP584" s="15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249"/>
    </row>
    <row r="585" spans="1:183" ht="21">
      <c r="A585" s="46">
        <v>555</v>
      </c>
      <c r="B585" s="94" t="s">
        <v>1372</v>
      </c>
      <c r="C585" s="97" t="s">
        <v>1373</v>
      </c>
      <c r="D585" s="50" t="s">
        <v>94</v>
      </c>
      <c r="E585" s="27">
        <v>1694.166667</v>
      </c>
      <c r="F585" s="28">
        <v>202</v>
      </c>
      <c r="G585" s="28"/>
      <c r="H585" s="269">
        <f t="shared" si="114"/>
        <v>202</v>
      </c>
      <c r="I585" s="93">
        <f t="shared" si="115"/>
        <v>0</v>
      </c>
      <c r="J585" s="49">
        <f t="shared" si="116"/>
        <v>0</v>
      </c>
      <c r="K585" s="263">
        <f t="shared" si="120"/>
        <v>0</v>
      </c>
      <c r="L585" s="147">
        <f t="shared" si="117"/>
        <v>0</v>
      </c>
      <c r="M585" s="136">
        <f t="shared" si="118"/>
        <v>0</v>
      </c>
      <c r="N585" s="188"/>
      <c r="O585" s="142">
        <f t="shared" si="119"/>
        <v>0</v>
      </c>
      <c r="P585" s="49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155"/>
      <c r="BS585" s="5"/>
      <c r="BT585" s="5"/>
      <c r="BU585" s="5"/>
      <c r="BV585" s="5"/>
      <c r="BW585" s="5"/>
      <c r="BX585" s="155"/>
      <c r="BY585" s="5"/>
      <c r="BZ585" s="5"/>
      <c r="CA585" s="155"/>
      <c r="CB585" s="5"/>
      <c r="CC585" s="5"/>
      <c r="CD585" s="15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155"/>
      <c r="CQ585" s="5"/>
      <c r="CR585" s="5"/>
      <c r="CS585" s="5"/>
      <c r="CT585" s="5"/>
      <c r="CU585" s="5"/>
      <c r="CV585" s="15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155"/>
      <c r="DI585" s="5"/>
      <c r="DJ585" s="5"/>
      <c r="DK585" s="155"/>
      <c r="DL585" s="5"/>
      <c r="DM585" s="5"/>
      <c r="DN585" s="15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155"/>
      <c r="DZ585" s="5"/>
      <c r="EA585" s="5"/>
      <c r="EB585" s="5"/>
      <c r="EC585" s="155"/>
      <c r="ED585" s="5"/>
      <c r="EE585" s="5"/>
      <c r="EF585" s="160"/>
      <c r="EG585" s="5"/>
      <c r="EH585" s="5"/>
      <c r="EI585" s="5"/>
      <c r="EJ585" s="5"/>
      <c r="EK585" s="5"/>
      <c r="EL585" s="150"/>
      <c r="EM585" s="5"/>
      <c r="EN585" s="5"/>
      <c r="EO585" s="5"/>
      <c r="EP585" s="5"/>
      <c r="EQ585" s="5"/>
      <c r="ER585" s="155"/>
      <c r="ES585" s="5"/>
      <c r="ET585" s="5"/>
      <c r="EU585" s="5"/>
      <c r="EV585" s="5"/>
      <c r="EW585" s="5"/>
      <c r="EX585" s="5"/>
      <c r="EY585" s="5"/>
      <c r="EZ585" s="5"/>
      <c r="FA585" s="155"/>
      <c r="FB585" s="5"/>
      <c r="FC585" s="5"/>
      <c r="FD585" s="155"/>
      <c r="FE585" s="5"/>
      <c r="FF585" s="5"/>
      <c r="FG585" s="155"/>
      <c r="FH585" s="5"/>
      <c r="FI585" s="5"/>
      <c r="FJ585" s="155"/>
      <c r="FK585" s="5"/>
      <c r="FL585" s="5"/>
      <c r="FM585" s="155"/>
      <c r="FN585" s="5"/>
      <c r="FO585" s="5"/>
      <c r="FP585" s="15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249"/>
    </row>
    <row r="586" spans="1:183" ht="21">
      <c r="A586" s="46">
        <v>556</v>
      </c>
      <c r="B586" s="94" t="s">
        <v>1374</v>
      </c>
      <c r="C586" s="97" t="s">
        <v>1375</v>
      </c>
      <c r="D586" s="50" t="s">
        <v>78</v>
      </c>
      <c r="E586" s="27">
        <v>35</v>
      </c>
      <c r="F586" s="35">
        <v>48</v>
      </c>
      <c r="G586" s="28"/>
      <c r="H586" s="269">
        <f t="shared" si="114"/>
        <v>48</v>
      </c>
      <c r="I586" s="93">
        <f t="shared" si="115"/>
        <v>0</v>
      </c>
      <c r="J586" s="49">
        <f t="shared" si="116"/>
        <v>0</v>
      </c>
      <c r="K586" s="263">
        <f t="shared" si="120"/>
        <v>0</v>
      </c>
      <c r="L586" s="147">
        <f t="shared" si="117"/>
        <v>0</v>
      </c>
      <c r="M586" s="136">
        <f t="shared" si="118"/>
        <v>0</v>
      </c>
      <c r="N586" s="188"/>
      <c r="O586" s="142">
        <f t="shared" si="119"/>
        <v>0</v>
      </c>
      <c r="P586" s="49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155"/>
      <c r="BS586" s="5"/>
      <c r="BT586" s="5"/>
      <c r="BU586" s="5"/>
      <c r="BV586" s="5"/>
      <c r="BW586" s="5"/>
      <c r="BX586" s="155"/>
      <c r="BY586" s="5"/>
      <c r="BZ586" s="5"/>
      <c r="CA586" s="155"/>
      <c r="CB586" s="5"/>
      <c r="CC586" s="5"/>
      <c r="CD586" s="15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155"/>
      <c r="CQ586" s="5"/>
      <c r="CR586" s="5"/>
      <c r="CS586" s="5"/>
      <c r="CT586" s="5"/>
      <c r="CU586" s="5"/>
      <c r="CV586" s="15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155"/>
      <c r="DI586" s="5"/>
      <c r="DJ586" s="5"/>
      <c r="DK586" s="155"/>
      <c r="DL586" s="5"/>
      <c r="DM586" s="5"/>
      <c r="DN586" s="15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155"/>
      <c r="DZ586" s="5"/>
      <c r="EA586" s="5"/>
      <c r="EB586" s="5"/>
      <c r="EC586" s="155"/>
      <c r="ED586" s="5"/>
      <c r="EE586" s="5"/>
      <c r="EF586" s="160"/>
      <c r="EG586" s="5"/>
      <c r="EH586" s="5"/>
      <c r="EI586" s="5"/>
      <c r="EJ586" s="5"/>
      <c r="EK586" s="5"/>
      <c r="EL586" s="150"/>
      <c r="EM586" s="5"/>
      <c r="EN586" s="5"/>
      <c r="EO586" s="5"/>
      <c r="EP586" s="5"/>
      <c r="EQ586" s="5"/>
      <c r="ER586" s="155"/>
      <c r="ES586" s="5"/>
      <c r="ET586" s="5"/>
      <c r="EU586" s="5"/>
      <c r="EV586" s="5"/>
      <c r="EW586" s="5"/>
      <c r="EX586" s="5"/>
      <c r="EY586" s="5"/>
      <c r="EZ586" s="5"/>
      <c r="FA586" s="155"/>
      <c r="FB586" s="5"/>
      <c r="FC586" s="5"/>
      <c r="FD586" s="155"/>
      <c r="FE586" s="5"/>
      <c r="FF586" s="5"/>
      <c r="FG586" s="155"/>
      <c r="FH586" s="5"/>
      <c r="FI586" s="5"/>
      <c r="FJ586" s="155"/>
      <c r="FK586" s="5"/>
      <c r="FL586" s="5"/>
      <c r="FM586" s="155"/>
      <c r="FN586" s="5"/>
      <c r="FO586" s="5"/>
      <c r="FP586" s="15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249"/>
    </row>
    <row r="587" spans="1:183" ht="21">
      <c r="A587" s="46">
        <v>557</v>
      </c>
      <c r="B587" s="124" t="s">
        <v>1376</v>
      </c>
      <c r="C587" s="125" t="s">
        <v>1377</v>
      </c>
      <c r="D587" s="140" t="s">
        <v>78</v>
      </c>
      <c r="E587" s="36">
        <v>45</v>
      </c>
      <c r="F587" s="28">
        <v>50</v>
      </c>
      <c r="G587" s="35"/>
      <c r="H587" s="269">
        <f t="shared" si="114"/>
        <v>50</v>
      </c>
      <c r="I587" s="93">
        <f t="shared" si="115"/>
        <v>0</v>
      </c>
      <c r="J587" s="49">
        <f t="shared" si="116"/>
        <v>0</v>
      </c>
      <c r="K587" s="263">
        <f t="shared" si="120"/>
        <v>0</v>
      </c>
      <c r="L587" s="147">
        <f t="shared" si="117"/>
        <v>0</v>
      </c>
      <c r="M587" s="136">
        <f t="shared" si="118"/>
        <v>0</v>
      </c>
      <c r="N587" s="188"/>
      <c r="O587" s="142">
        <f t="shared" si="119"/>
        <v>0</v>
      </c>
      <c r="P587" s="126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181"/>
      <c r="BS587" s="24"/>
      <c r="BT587" s="24"/>
      <c r="BU587" s="24"/>
      <c r="BV587" s="24"/>
      <c r="BW587" s="24"/>
      <c r="BX587" s="181"/>
      <c r="BY587" s="24"/>
      <c r="BZ587" s="24"/>
      <c r="CA587" s="181"/>
      <c r="CB587" s="24"/>
      <c r="CC587" s="24"/>
      <c r="CD587" s="181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181"/>
      <c r="CQ587" s="24"/>
      <c r="CR587" s="24"/>
      <c r="CS587" s="24"/>
      <c r="CT587" s="127"/>
      <c r="CU587" s="24"/>
      <c r="CV587" s="181"/>
      <c r="CW587" s="24"/>
      <c r="CX587" s="128"/>
      <c r="CY587" s="24"/>
      <c r="CZ587" s="24"/>
      <c r="DA587" s="24"/>
      <c r="DB587" s="24"/>
      <c r="DC587" s="24"/>
      <c r="DD587" s="5"/>
      <c r="DE587" s="5"/>
      <c r="DF587" s="5"/>
      <c r="DG587" s="5"/>
      <c r="DH587" s="155"/>
      <c r="DI587" s="5"/>
      <c r="DJ587" s="5"/>
      <c r="DK587" s="155"/>
      <c r="DL587" s="5"/>
      <c r="DM587" s="5"/>
      <c r="DN587" s="15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155"/>
      <c r="DZ587" s="5"/>
      <c r="EA587" s="5"/>
      <c r="EB587" s="5"/>
      <c r="EC587" s="155"/>
      <c r="ED587" s="5"/>
      <c r="EE587" s="5"/>
      <c r="EF587" s="160"/>
      <c r="EG587" s="5"/>
      <c r="EH587" s="5"/>
      <c r="EI587" s="5"/>
      <c r="EJ587" s="5"/>
      <c r="EK587" s="5"/>
      <c r="EL587" s="150"/>
      <c r="EM587" s="5"/>
      <c r="EN587" s="5"/>
      <c r="EO587" s="5"/>
      <c r="EP587" s="5"/>
      <c r="EQ587" s="5"/>
      <c r="ER587" s="155"/>
      <c r="ES587" s="5"/>
      <c r="ET587" s="5"/>
      <c r="EU587" s="5"/>
      <c r="EV587" s="5"/>
      <c r="EW587" s="5"/>
      <c r="EX587" s="5"/>
      <c r="EY587" s="5"/>
      <c r="EZ587" s="5"/>
      <c r="FA587" s="155"/>
      <c r="FB587" s="5"/>
      <c r="FC587" s="5"/>
      <c r="FD587" s="155"/>
      <c r="FE587" s="5"/>
      <c r="FF587" s="5"/>
      <c r="FG587" s="155"/>
      <c r="FH587" s="5"/>
      <c r="FI587" s="5"/>
      <c r="FJ587" s="155"/>
      <c r="FK587" s="5"/>
      <c r="FL587" s="5"/>
      <c r="FM587" s="155"/>
      <c r="FN587" s="5"/>
      <c r="FO587" s="5"/>
      <c r="FP587" s="15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249"/>
    </row>
    <row r="588" spans="1:183" ht="21">
      <c r="A588" s="46">
        <v>558</v>
      </c>
      <c r="B588" s="111"/>
      <c r="C588" s="112" t="s">
        <v>1435</v>
      </c>
      <c r="D588" s="138" t="s">
        <v>78</v>
      </c>
      <c r="E588" s="37"/>
      <c r="F588" s="28"/>
      <c r="G588" s="28"/>
      <c r="H588" s="269">
        <f t="shared" si="114"/>
        <v>0</v>
      </c>
      <c r="I588" s="93">
        <f t="shared" si="115"/>
        <v>0</v>
      </c>
      <c r="J588" s="49">
        <f t="shared" si="116"/>
        <v>0</v>
      </c>
      <c r="K588" s="263">
        <f t="shared" si="120"/>
        <v>0</v>
      </c>
      <c r="L588" s="147">
        <f t="shared" si="117"/>
        <v>0</v>
      </c>
      <c r="M588" s="136">
        <f t="shared" si="118"/>
        <v>0</v>
      </c>
      <c r="N588" s="188">
        <f>L588-K588-H588</f>
        <v>0</v>
      </c>
      <c r="O588" s="142">
        <f t="shared" si="119"/>
        <v>0</v>
      </c>
      <c r="P588" s="126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155"/>
      <c r="BS588" s="5"/>
      <c r="BT588" s="5"/>
      <c r="BU588" s="5"/>
      <c r="BV588" s="5"/>
      <c r="BW588" s="5"/>
      <c r="BX588" s="155"/>
      <c r="BY588" s="5"/>
      <c r="BZ588" s="5"/>
      <c r="CA588" s="155"/>
      <c r="CB588" s="5"/>
      <c r="CC588" s="5"/>
      <c r="CD588" s="15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155"/>
      <c r="CQ588" s="5"/>
      <c r="CR588" s="5"/>
      <c r="CS588" s="5"/>
      <c r="CT588" s="5"/>
      <c r="CU588" s="5"/>
      <c r="CV588" s="15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155"/>
      <c r="DI588" s="5"/>
      <c r="DJ588" s="5"/>
      <c r="DK588" s="155"/>
      <c r="DL588" s="5"/>
      <c r="DM588" s="5"/>
      <c r="DN588" s="15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155"/>
      <c r="DZ588" s="5"/>
      <c r="EA588" s="5"/>
      <c r="EB588" s="5"/>
      <c r="EC588" s="155"/>
      <c r="ED588" s="5"/>
      <c r="EE588" s="5"/>
      <c r="EF588" s="160"/>
      <c r="EG588" s="5"/>
      <c r="EH588" s="5"/>
      <c r="EI588" s="5"/>
      <c r="EJ588" s="5"/>
      <c r="EK588" s="5"/>
      <c r="EL588" s="150"/>
      <c r="EM588" s="5"/>
      <c r="EN588" s="5"/>
      <c r="EO588" s="5"/>
      <c r="EP588" s="5"/>
      <c r="EQ588" s="5"/>
      <c r="ER588" s="155"/>
      <c r="ES588" s="5"/>
      <c r="ET588" s="5"/>
      <c r="EU588" s="5"/>
      <c r="EV588" s="5"/>
      <c r="EW588" s="5"/>
      <c r="EX588" s="5"/>
      <c r="EY588" s="5"/>
      <c r="EZ588" s="5"/>
      <c r="FA588" s="155"/>
      <c r="FB588" s="5"/>
      <c r="FC588" s="5"/>
      <c r="FD588" s="155"/>
      <c r="FE588" s="5"/>
      <c r="FF588" s="5"/>
      <c r="FG588" s="155"/>
      <c r="FH588" s="5"/>
      <c r="FI588" s="5"/>
      <c r="FJ588" s="155"/>
      <c r="FK588" s="5"/>
      <c r="FL588" s="5"/>
      <c r="FM588" s="155"/>
      <c r="FN588" s="5"/>
      <c r="FO588" s="5"/>
      <c r="FP588" s="15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249"/>
    </row>
    <row r="589" spans="1:183" ht="21">
      <c r="A589" s="46">
        <v>559</v>
      </c>
      <c r="B589" s="111"/>
      <c r="C589" s="112" t="s">
        <v>1436</v>
      </c>
      <c r="D589" s="138" t="s">
        <v>78</v>
      </c>
      <c r="E589" s="37"/>
      <c r="F589" s="28"/>
      <c r="G589" s="28"/>
      <c r="H589" s="269">
        <f t="shared" si="114"/>
        <v>0</v>
      </c>
      <c r="I589" s="93">
        <f t="shared" si="115"/>
        <v>0</v>
      </c>
      <c r="J589" s="49">
        <f t="shared" si="116"/>
        <v>0</v>
      </c>
      <c r="K589" s="263">
        <f t="shared" si="120"/>
        <v>0</v>
      </c>
      <c r="L589" s="147">
        <f t="shared" si="117"/>
        <v>0</v>
      </c>
      <c r="M589" s="136">
        <f t="shared" si="118"/>
        <v>0</v>
      </c>
      <c r="N589" s="188">
        <f>L589-K589-H589</f>
        <v>0</v>
      </c>
      <c r="O589" s="142">
        <f t="shared" si="119"/>
        <v>0</v>
      </c>
      <c r="P589" s="126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155"/>
      <c r="BS589" s="5"/>
      <c r="BT589" s="5"/>
      <c r="BU589" s="5"/>
      <c r="BV589" s="5"/>
      <c r="BW589" s="5"/>
      <c r="BX589" s="155"/>
      <c r="BY589" s="5"/>
      <c r="BZ589" s="5"/>
      <c r="CA589" s="155"/>
      <c r="CB589" s="5"/>
      <c r="CC589" s="5"/>
      <c r="CD589" s="15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155"/>
      <c r="CQ589" s="5"/>
      <c r="CR589" s="5"/>
      <c r="CS589" s="5"/>
      <c r="CT589" s="5"/>
      <c r="CU589" s="5"/>
      <c r="CV589" s="15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155"/>
      <c r="DI589" s="5"/>
      <c r="DJ589" s="5"/>
      <c r="DK589" s="155"/>
      <c r="DL589" s="5"/>
      <c r="DM589" s="5"/>
      <c r="DN589" s="15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155"/>
      <c r="DZ589" s="5"/>
      <c r="EA589" s="5"/>
      <c r="EB589" s="5"/>
      <c r="EC589" s="155"/>
      <c r="ED589" s="5"/>
      <c r="EE589" s="5"/>
      <c r="EF589" s="160"/>
      <c r="EG589" s="5"/>
      <c r="EH589" s="5"/>
      <c r="EI589" s="5"/>
      <c r="EJ589" s="5"/>
      <c r="EK589" s="5"/>
      <c r="EL589" s="150"/>
      <c r="EM589" s="5"/>
      <c r="EN589" s="5"/>
      <c r="EO589" s="5"/>
      <c r="EP589" s="5"/>
      <c r="EQ589" s="5"/>
      <c r="ER589" s="155"/>
      <c r="ES589" s="5"/>
      <c r="ET589" s="5"/>
      <c r="EU589" s="5"/>
      <c r="EV589" s="5"/>
      <c r="EW589" s="5"/>
      <c r="EX589" s="5"/>
      <c r="EY589" s="5"/>
      <c r="EZ589" s="5"/>
      <c r="FA589" s="155"/>
      <c r="FB589" s="5"/>
      <c r="FC589" s="5"/>
      <c r="FD589" s="155"/>
      <c r="FE589" s="5"/>
      <c r="FF589" s="5"/>
      <c r="FG589" s="155"/>
      <c r="FH589" s="5"/>
      <c r="FI589" s="5"/>
      <c r="FJ589" s="155"/>
      <c r="FK589" s="5"/>
      <c r="FL589" s="5"/>
      <c r="FM589" s="155"/>
      <c r="FN589" s="5"/>
      <c r="FO589" s="5"/>
      <c r="FP589" s="15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249"/>
    </row>
    <row r="590" spans="1:183" ht="21">
      <c r="A590" s="46">
        <v>560</v>
      </c>
      <c r="B590" s="111"/>
      <c r="C590" s="112" t="s">
        <v>1437</v>
      </c>
      <c r="D590" s="138" t="s">
        <v>78</v>
      </c>
      <c r="E590" s="37"/>
      <c r="F590" s="28"/>
      <c r="G590" s="28"/>
      <c r="H590" s="269">
        <f t="shared" si="114"/>
        <v>0</v>
      </c>
      <c r="I590" s="93">
        <f t="shared" si="115"/>
        <v>0</v>
      </c>
      <c r="J590" s="49">
        <f t="shared" si="116"/>
        <v>0</v>
      </c>
      <c r="K590" s="263">
        <f t="shared" si="120"/>
        <v>0</v>
      </c>
      <c r="L590" s="147">
        <f t="shared" si="117"/>
        <v>0</v>
      </c>
      <c r="M590" s="136">
        <f t="shared" si="118"/>
        <v>0</v>
      </c>
      <c r="N590" s="188">
        <f>L590-K590-H590</f>
        <v>0</v>
      </c>
      <c r="O590" s="142">
        <f t="shared" si="119"/>
        <v>0</v>
      </c>
      <c r="P590" s="126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155"/>
      <c r="BS590" s="5"/>
      <c r="BT590" s="5"/>
      <c r="BU590" s="5"/>
      <c r="BV590" s="5"/>
      <c r="BW590" s="5"/>
      <c r="BX590" s="155"/>
      <c r="BY590" s="5"/>
      <c r="BZ590" s="5"/>
      <c r="CA590" s="155"/>
      <c r="CB590" s="5"/>
      <c r="CC590" s="5"/>
      <c r="CD590" s="15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155"/>
      <c r="CQ590" s="5"/>
      <c r="CR590" s="5"/>
      <c r="CS590" s="5"/>
      <c r="CT590" s="5"/>
      <c r="CU590" s="5"/>
      <c r="CV590" s="15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155"/>
      <c r="DI590" s="5"/>
      <c r="DJ590" s="5"/>
      <c r="DK590" s="155"/>
      <c r="DL590" s="5"/>
      <c r="DM590" s="5"/>
      <c r="DN590" s="15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155"/>
      <c r="DZ590" s="5"/>
      <c r="EA590" s="5"/>
      <c r="EB590" s="5"/>
      <c r="EC590" s="155"/>
      <c r="ED590" s="5"/>
      <c r="EE590" s="5"/>
      <c r="EF590" s="160"/>
      <c r="EG590" s="5"/>
      <c r="EH590" s="5"/>
      <c r="EI590" s="5"/>
      <c r="EJ590" s="5"/>
      <c r="EK590" s="5"/>
      <c r="EL590" s="150"/>
      <c r="EM590" s="5"/>
      <c r="EN590" s="5"/>
      <c r="EO590" s="5"/>
      <c r="EP590" s="5"/>
      <c r="EQ590" s="5"/>
      <c r="ER590" s="155"/>
      <c r="ES590" s="5"/>
      <c r="ET590" s="5"/>
      <c r="EU590" s="5"/>
      <c r="EV590" s="5"/>
      <c r="EW590" s="5"/>
      <c r="EX590" s="5"/>
      <c r="EY590" s="5"/>
      <c r="EZ590" s="5"/>
      <c r="FA590" s="155"/>
      <c r="FB590" s="5"/>
      <c r="FC590" s="5"/>
      <c r="FD590" s="155"/>
      <c r="FE590" s="5"/>
      <c r="FF590" s="5"/>
      <c r="FG590" s="155"/>
      <c r="FH590" s="5"/>
      <c r="FI590" s="5"/>
      <c r="FJ590" s="155"/>
      <c r="FK590" s="5"/>
      <c r="FL590" s="5"/>
      <c r="FM590" s="155"/>
      <c r="FN590" s="5"/>
      <c r="FO590" s="5"/>
      <c r="FP590" s="15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249"/>
    </row>
    <row r="591" spans="1:183" ht="21">
      <c r="A591" s="46">
        <v>561</v>
      </c>
      <c r="B591" s="111"/>
      <c r="C591" s="112" t="s">
        <v>1438</v>
      </c>
      <c r="D591" s="138" t="s">
        <v>78</v>
      </c>
      <c r="E591" s="37"/>
      <c r="F591" s="28"/>
      <c r="G591" s="28"/>
      <c r="H591" s="269">
        <f t="shared" si="114"/>
        <v>0</v>
      </c>
      <c r="I591" s="93">
        <f t="shared" si="115"/>
        <v>0</v>
      </c>
      <c r="J591" s="49">
        <f t="shared" si="116"/>
        <v>0</v>
      </c>
      <c r="K591" s="263">
        <f t="shared" si="120"/>
        <v>0</v>
      </c>
      <c r="L591" s="147">
        <f t="shared" si="117"/>
        <v>0</v>
      </c>
      <c r="M591" s="136">
        <f t="shared" si="118"/>
        <v>0</v>
      </c>
      <c r="N591" s="188">
        <f>L591-K591-H591</f>
        <v>0</v>
      </c>
      <c r="O591" s="142">
        <f t="shared" si="119"/>
        <v>0</v>
      </c>
      <c r="P591" s="126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155"/>
      <c r="BS591" s="5"/>
      <c r="BT591" s="5"/>
      <c r="BU591" s="5"/>
      <c r="BV591" s="5"/>
      <c r="BW591" s="5"/>
      <c r="BX591" s="155"/>
      <c r="BY591" s="5"/>
      <c r="BZ591" s="5"/>
      <c r="CA591" s="155"/>
      <c r="CB591" s="5"/>
      <c r="CC591" s="5"/>
      <c r="CD591" s="15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155"/>
      <c r="CQ591" s="5"/>
      <c r="CR591" s="5"/>
      <c r="CS591" s="5"/>
      <c r="CT591" s="5"/>
      <c r="CU591" s="5"/>
      <c r="CV591" s="15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155"/>
      <c r="DI591" s="5"/>
      <c r="DJ591" s="5"/>
      <c r="DK591" s="155"/>
      <c r="DL591" s="5"/>
      <c r="DM591" s="5"/>
      <c r="DN591" s="15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155"/>
      <c r="DZ591" s="5"/>
      <c r="EA591" s="5"/>
      <c r="EB591" s="5"/>
      <c r="EC591" s="155"/>
      <c r="ED591" s="5"/>
      <c r="EE591" s="5"/>
      <c r="EF591" s="160"/>
      <c r="EG591" s="5"/>
      <c r="EH591" s="5"/>
      <c r="EI591" s="5"/>
      <c r="EJ591" s="5"/>
      <c r="EK591" s="5"/>
      <c r="EL591" s="150"/>
      <c r="EM591" s="5"/>
      <c r="EN591" s="5"/>
      <c r="EO591" s="5"/>
      <c r="EP591" s="5"/>
      <c r="EQ591" s="5"/>
      <c r="ER591" s="155"/>
      <c r="ES591" s="5"/>
      <c r="ET591" s="5"/>
      <c r="EU591" s="5"/>
      <c r="EV591" s="5"/>
      <c r="EW591" s="5"/>
      <c r="EX591" s="5"/>
      <c r="EY591" s="5"/>
      <c r="EZ591" s="5"/>
      <c r="FA591" s="155"/>
      <c r="FB591" s="5"/>
      <c r="FC591" s="5"/>
      <c r="FD591" s="155"/>
      <c r="FE591" s="5"/>
      <c r="FF591" s="5"/>
      <c r="FG591" s="155"/>
      <c r="FH591" s="5"/>
      <c r="FI591" s="5"/>
      <c r="FJ591" s="155"/>
      <c r="FK591" s="5"/>
      <c r="FL591" s="5"/>
      <c r="FM591" s="155"/>
      <c r="FN591" s="5"/>
      <c r="FO591" s="5"/>
      <c r="FP591" s="15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249"/>
    </row>
    <row r="592" spans="1:183" ht="21">
      <c r="A592" s="46">
        <v>562</v>
      </c>
      <c r="B592" s="111"/>
      <c r="C592" s="112" t="s">
        <v>1439</v>
      </c>
      <c r="D592" s="138" t="s">
        <v>78</v>
      </c>
      <c r="E592" s="37"/>
      <c r="F592" s="28"/>
      <c r="G592" s="28"/>
      <c r="H592" s="269">
        <f t="shared" si="114"/>
        <v>0</v>
      </c>
      <c r="I592" s="93">
        <f t="shared" si="115"/>
        <v>0</v>
      </c>
      <c r="J592" s="49">
        <f t="shared" si="116"/>
        <v>0</v>
      </c>
      <c r="K592" s="263">
        <f t="shared" si="120"/>
        <v>0</v>
      </c>
      <c r="L592" s="147">
        <f t="shared" si="117"/>
        <v>0</v>
      </c>
      <c r="M592" s="136">
        <f t="shared" si="118"/>
        <v>0</v>
      </c>
      <c r="N592" s="188">
        <f>L592-K592-H592</f>
        <v>0</v>
      </c>
      <c r="O592" s="142">
        <f t="shared" si="119"/>
        <v>0</v>
      </c>
      <c r="P592" s="126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155"/>
      <c r="BS592" s="5"/>
      <c r="BT592" s="5"/>
      <c r="BU592" s="5"/>
      <c r="BV592" s="5"/>
      <c r="BW592" s="5"/>
      <c r="BX592" s="155"/>
      <c r="BY592" s="5"/>
      <c r="BZ592" s="5"/>
      <c r="CA592" s="155"/>
      <c r="CB592" s="5"/>
      <c r="CC592" s="5"/>
      <c r="CD592" s="15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155"/>
      <c r="CQ592" s="5"/>
      <c r="CR592" s="5"/>
      <c r="CS592" s="5"/>
      <c r="CT592" s="5"/>
      <c r="CU592" s="5"/>
      <c r="CV592" s="15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155"/>
      <c r="DI592" s="5"/>
      <c r="DJ592" s="5"/>
      <c r="DK592" s="155"/>
      <c r="DL592" s="5"/>
      <c r="DM592" s="5"/>
      <c r="DN592" s="15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155"/>
      <c r="DZ592" s="5"/>
      <c r="EA592" s="5"/>
      <c r="EB592" s="5"/>
      <c r="EC592" s="155"/>
      <c r="ED592" s="5"/>
      <c r="EE592" s="5"/>
      <c r="EF592" s="160"/>
      <c r="EG592" s="5"/>
      <c r="EH592" s="5"/>
      <c r="EI592" s="5"/>
      <c r="EJ592" s="5"/>
      <c r="EK592" s="5"/>
      <c r="EL592" s="150"/>
      <c r="EM592" s="5"/>
      <c r="EN592" s="5"/>
      <c r="EO592" s="5"/>
      <c r="EP592" s="5"/>
      <c r="EQ592" s="5"/>
      <c r="ER592" s="155"/>
      <c r="ES592" s="5"/>
      <c r="ET592" s="5"/>
      <c r="EU592" s="5"/>
      <c r="EV592" s="5"/>
      <c r="EW592" s="5"/>
      <c r="EX592" s="5"/>
      <c r="EY592" s="5"/>
      <c r="EZ592" s="5"/>
      <c r="FA592" s="155"/>
      <c r="FB592" s="5"/>
      <c r="FC592" s="5"/>
      <c r="FD592" s="155"/>
      <c r="FE592" s="5"/>
      <c r="FF592" s="5"/>
      <c r="FG592" s="155"/>
      <c r="FH592" s="5"/>
      <c r="FI592" s="5"/>
      <c r="FJ592" s="155"/>
      <c r="FK592" s="5"/>
      <c r="FL592" s="5"/>
      <c r="FM592" s="155"/>
      <c r="FN592" s="5"/>
      <c r="FO592" s="5"/>
      <c r="FP592" s="15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249"/>
    </row>
    <row r="593" spans="1:183" ht="21">
      <c r="A593" s="129"/>
      <c r="B593" s="111"/>
      <c r="C593" s="112"/>
      <c r="D593" s="138"/>
      <c r="E593" s="37"/>
      <c r="F593" s="141"/>
      <c r="G593" s="28"/>
      <c r="H593" s="269"/>
      <c r="I593" s="130"/>
      <c r="J593" s="49"/>
      <c r="K593" s="263"/>
      <c r="L593" s="147"/>
      <c r="M593" s="130"/>
      <c r="N593" s="189"/>
      <c r="O593" s="142">
        <f t="shared" si="119"/>
        <v>0</v>
      </c>
      <c r="P593" s="49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155"/>
      <c r="BS593" s="5"/>
      <c r="BT593" s="5"/>
      <c r="BU593" s="5"/>
      <c r="BV593" s="5"/>
      <c r="BW593" s="5"/>
      <c r="BX593" s="155"/>
      <c r="BY593" s="5"/>
      <c r="BZ593" s="5"/>
      <c r="CA593" s="155"/>
      <c r="CB593" s="5"/>
      <c r="CC593" s="5"/>
      <c r="CD593" s="15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155"/>
      <c r="CQ593" s="5"/>
      <c r="CR593" s="5"/>
      <c r="CS593" s="5"/>
      <c r="CT593" s="5"/>
      <c r="CU593" s="5"/>
      <c r="CV593" s="15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155"/>
      <c r="DI593" s="5"/>
      <c r="DJ593" s="5"/>
      <c r="DK593" s="155"/>
      <c r="DL593" s="5"/>
      <c r="DM593" s="5"/>
      <c r="DN593" s="15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155"/>
      <c r="DZ593" s="5"/>
      <c r="EA593" s="5"/>
      <c r="EB593" s="5"/>
      <c r="EC593" s="155"/>
      <c r="ED593" s="5"/>
      <c r="EE593" s="5"/>
      <c r="EF593" s="160"/>
      <c r="EG593" s="5"/>
      <c r="EH593" s="5"/>
      <c r="EI593" s="5"/>
      <c r="EJ593" s="5"/>
      <c r="EK593" s="5"/>
      <c r="EL593" s="150"/>
      <c r="EM593" s="5"/>
      <c r="EN593" s="5"/>
      <c r="EO593" s="5"/>
      <c r="EP593" s="5"/>
      <c r="EQ593" s="5"/>
      <c r="ER593" s="155"/>
      <c r="ES593" s="5"/>
      <c r="ET593" s="5"/>
      <c r="EU593" s="5"/>
      <c r="EV593" s="5"/>
      <c r="EW593" s="5"/>
      <c r="EX593" s="5"/>
      <c r="EY593" s="5"/>
      <c r="EZ593" s="5"/>
      <c r="FA593" s="155"/>
      <c r="FB593" s="5"/>
      <c r="FC593" s="5"/>
      <c r="FD593" s="155"/>
      <c r="FE593" s="5"/>
      <c r="FF593" s="5"/>
      <c r="FG593" s="155"/>
      <c r="FH593" s="5"/>
      <c r="FI593" s="5"/>
      <c r="FJ593" s="155"/>
      <c r="FK593" s="5"/>
      <c r="FL593" s="5"/>
      <c r="FM593" s="155"/>
      <c r="FN593" s="5"/>
      <c r="FO593" s="5"/>
      <c r="FP593" s="15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249"/>
    </row>
    <row r="594" spans="15:16" ht="22.5">
      <c r="O594" s="143">
        <f>SUM(O9:O593)</f>
        <v>29716034.532299995</v>
      </c>
      <c r="P594" s="132"/>
    </row>
    <row r="596" ht="21">
      <c r="O596" s="144">
        <v>22492499.67</v>
      </c>
    </row>
    <row r="597" ht="21">
      <c r="O597" s="144">
        <f>+O594-O596</f>
        <v>7223534.862299994</v>
      </c>
    </row>
    <row r="616" spans="1:183" s="2" customFormat="1" ht="21" customHeight="1">
      <c r="A616" s="46"/>
      <c r="B616" s="50"/>
      <c r="C616" s="52"/>
      <c r="D616" s="50"/>
      <c r="E616" s="27"/>
      <c r="F616" s="34"/>
      <c r="G616" s="34"/>
      <c r="H616" s="271"/>
      <c r="I616" s="131"/>
      <c r="J616" s="34"/>
      <c r="K616" s="271"/>
      <c r="L616" s="148"/>
      <c r="M616" s="131"/>
      <c r="N616" s="190"/>
      <c r="O616" s="144"/>
      <c r="P616" s="54"/>
      <c r="Q616"/>
      <c r="BR616" s="158"/>
      <c r="BX616" s="158"/>
      <c r="CA616" s="158"/>
      <c r="CD616" s="158"/>
      <c r="CP616" s="158"/>
      <c r="CV616" s="158"/>
      <c r="DH616" s="158"/>
      <c r="DK616" s="158"/>
      <c r="DN616" s="158"/>
      <c r="DY616" s="158"/>
      <c r="EF616" s="163"/>
      <c r="EL616" s="153"/>
      <c r="ER616" s="158"/>
      <c r="FA616" s="158"/>
      <c r="FD616" s="158"/>
      <c r="FG616" s="158"/>
      <c r="FJ616" s="158"/>
      <c r="FM616" s="158"/>
      <c r="FP616" s="158"/>
      <c r="GA616" s="251"/>
    </row>
    <row r="617" spans="1:5" ht="21" customHeight="1">
      <c r="A617" s="46"/>
      <c r="B617" s="50"/>
      <c r="C617" s="52"/>
      <c r="D617" s="50"/>
      <c r="E617" s="27"/>
    </row>
    <row r="618" spans="1:5" ht="21" customHeight="1">
      <c r="A618" s="46"/>
      <c r="B618" s="50"/>
      <c r="C618" s="52"/>
      <c r="D618" s="50"/>
      <c r="E618" s="27"/>
    </row>
    <row r="619" spans="1:183" s="13" customFormat="1" ht="21" customHeight="1">
      <c r="A619" s="46"/>
      <c r="B619" s="50"/>
      <c r="C619" s="52"/>
      <c r="D619" s="50"/>
      <c r="E619" s="27"/>
      <c r="F619" s="34"/>
      <c r="G619" s="34"/>
      <c r="H619" s="271"/>
      <c r="I619" s="131"/>
      <c r="J619" s="34"/>
      <c r="K619" s="271"/>
      <c r="L619" s="148"/>
      <c r="M619" s="131"/>
      <c r="N619" s="190"/>
      <c r="O619" s="144"/>
      <c r="P619" s="54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 s="154"/>
      <c r="BS619"/>
      <c r="BT619"/>
      <c r="BU619"/>
      <c r="BV619"/>
      <c r="BW619"/>
      <c r="BX619" s="154"/>
      <c r="BY619"/>
      <c r="BZ619"/>
      <c r="CA619" s="154"/>
      <c r="CB619"/>
      <c r="CC619"/>
      <c r="CD619" s="154"/>
      <c r="CE619"/>
      <c r="CF619"/>
      <c r="CG619"/>
      <c r="CH619"/>
      <c r="CI619"/>
      <c r="CJ619"/>
      <c r="CK619"/>
      <c r="CL619"/>
      <c r="CM619"/>
      <c r="CN619"/>
      <c r="CO619"/>
      <c r="CP619" s="154"/>
      <c r="CQ619"/>
      <c r="CR619"/>
      <c r="CS619"/>
      <c r="CT619"/>
      <c r="CU619"/>
      <c r="CV619" s="154"/>
      <c r="CW619"/>
      <c r="CX619"/>
      <c r="CY619"/>
      <c r="CZ619"/>
      <c r="DA619"/>
      <c r="DB619"/>
      <c r="DC619"/>
      <c r="DD619"/>
      <c r="DE619"/>
      <c r="DF619"/>
      <c r="DG619"/>
      <c r="DH619" s="154"/>
      <c r="DI619"/>
      <c r="DJ619"/>
      <c r="DK619" s="154"/>
      <c r="DL619"/>
      <c r="DM619"/>
      <c r="DN619" s="154"/>
      <c r="DO619"/>
      <c r="DP619"/>
      <c r="DQ619"/>
      <c r="DR619"/>
      <c r="DS619"/>
      <c r="DT619"/>
      <c r="DU619"/>
      <c r="DV619"/>
      <c r="DW619"/>
      <c r="DX619"/>
      <c r="DY619" s="154"/>
      <c r="DZ619"/>
      <c r="EA619"/>
      <c r="EB619"/>
      <c r="EC619"/>
      <c r="ED619"/>
      <c r="EE619"/>
      <c r="EF619" s="159"/>
      <c r="EG619"/>
      <c r="EH619"/>
      <c r="EI619"/>
      <c r="EJ619"/>
      <c r="EK619"/>
      <c r="EL619" s="149"/>
      <c r="EM619"/>
      <c r="EN619"/>
      <c r="EO619"/>
      <c r="EP619"/>
      <c r="EQ619"/>
      <c r="ER619" s="154"/>
      <c r="ES619"/>
      <c r="ET619"/>
      <c r="EU619"/>
      <c r="EV619"/>
      <c r="EW619"/>
      <c r="EX619"/>
      <c r="EY619"/>
      <c r="EZ619"/>
      <c r="FA619" s="154"/>
      <c r="FB619"/>
      <c r="FC619"/>
      <c r="FD619" s="154"/>
      <c r="FE619"/>
      <c r="FF619"/>
      <c r="FG619" s="154"/>
      <c r="FH619"/>
      <c r="FI619"/>
      <c r="FJ619" s="154"/>
      <c r="FK619"/>
      <c r="FL619"/>
      <c r="FM619" s="154"/>
      <c r="FN619"/>
      <c r="FO619"/>
      <c r="FP619" s="154"/>
      <c r="FQ619"/>
      <c r="FR619"/>
      <c r="FS619"/>
      <c r="FT619"/>
      <c r="FU619"/>
      <c r="FV619"/>
      <c r="FW619"/>
      <c r="FX619"/>
      <c r="FY619"/>
      <c r="FZ619"/>
      <c r="GA619" s="248"/>
    </row>
    <row r="620" spans="1:183" s="13" customFormat="1" ht="21" customHeight="1">
      <c r="A620" s="46"/>
      <c r="B620" s="50"/>
      <c r="C620" s="52"/>
      <c r="D620" s="50"/>
      <c r="E620" s="27"/>
      <c r="F620" s="34"/>
      <c r="G620" s="34"/>
      <c r="H620" s="271"/>
      <c r="I620" s="131"/>
      <c r="J620" s="34"/>
      <c r="K620" s="271"/>
      <c r="L620" s="148"/>
      <c r="M620" s="131"/>
      <c r="N620" s="190"/>
      <c r="O620" s="144"/>
      <c r="P620" s="54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 s="154"/>
      <c r="BS620"/>
      <c r="BT620"/>
      <c r="BU620"/>
      <c r="BV620"/>
      <c r="BW620"/>
      <c r="BX620" s="154"/>
      <c r="BY620"/>
      <c r="BZ620"/>
      <c r="CA620" s="154"/>
      <c r="CB620"/>
      <c r="CC620"/>
      <c r="CD620" s="154"/>
      <c r="CE620"/>
      <c r="CF620"/>
      <c r="CG620"/>
      <c r="CH620"/>
      <c r="CI620"/>
      <c r="CJ620"/>
      <c r="CK620"/>
      <c r="CL620"/>
      <c r="CM620"/>
      <c r="CN620"/>
      <c r="CO620"/>
      <c r="CP620" s="154"/>
      <c r="CQ620"/>
      <c r="CR620"/>
      <c r="CS620"/>
      <c r="CT620"/>
      <c r="CU620"/>
      <c r="CV620" s="154"/>
      <c r="CW620"/>
      <c r="CX620"/>
      <c r="CY620"/>
      <c r="CZ620"/>
      <c r="DA620"/>
      <c r="DB620"/>
      <c r="DC620"/>
      <c r="DD620"/>
      <c r="DE620"/>
      <c r="DF620"/>
      <c r="DG620"/>
      <c r="DH620" s="154"/>
      <c r="DI620"/>
      <c r="DJ620"/>
      <c r="DK620" s="154"/>
      <c r="DL620"/>
      <c r="DM620"/>
      <c r="DN620" s="154"/>
      <c r="DO620"/>
      <c r="DP620"/>
      <c r="DQ620"/>
      <c r="DR620"/>
      <c r="DS620"/>
      <c r="DT620"/>
      <c r="DU620"/>
      <c r="DV620"/>
      <c r="DW620"/>
      <c r="DX620"/>
      <c r="DY620" s="154"/>
      <c r="DZ620"/>
      <c r="EA620"/>
      <c r="EB620"/>
      <c r="EC620"/>
      <c r="ED620"/>
      <c r="EE620"/>
      <c r="EF620" s="159"/>
      <c r="EG620"/>
      <c r="EH620"/>
      <c r="EI620"/>
      <c r="EJ620"/>
      <c r="EK620"/>
      <c r="EL620" s="149"/>
      <c r="EM620"/>
      <c r="EN620"/>
      <c r="EO620"/>
      <c r="EP620"/>
      <c r="EQ620"/>
      <c r="ER620" s="154"/>
      <c r="ES620"/>
      <c r="ET620"/>
      <c r="EU620"/>
      <c r="EV620"/>
      <c r="EW620"/>
      <c r="EX620"/>
      <c r="EY620"/>
      <c r="EZ620"/>
      <c r="FA620" s="154"/>
      <c r="FB620"/>
      <c r="FC620"/>
      <c r="FD620" s="154"/>
      <c r="FE620"/>
      <c r="FF620"/>
      <c r="FG620" s="154"/>
      <c r="FH620"/>
      <c r="FI620"/>
      <c r="FJ620" s="154"/>
      <c r="FK620"/>
      <c r="FL620"/>
      <c r="FM620" s="154"/>
      <c r="FN620"/>
      <c r="FO620"/>
      <c r="FP620" s="154"/>
      <c r="FQ620"/>
      <c r="FR620"/>
      <c r="FS620"/>
      <c r="FT620"/>
      <c r="FU620"/>
      <c r="FV620"/>
      <c r="FW620"/>
      <c r="FX620"/>
      <c r="FY620"/>
      <c r="FZ620"/>
      <c r="GA620" s="248"/>
    </row>
    <row r="621" spans="1:183" s="13" customFormat="1" ht="21" customHeight="1">
      <c r="A621" s="46"/>
      <c r="B621" s="133"/>
      <c r="C621" s="53"/>
      <c r="D621" s="50"/>
      <c r="E621" s="27"/>
      <c r="F621" s="34"/>
      <c r="G621" s="34"/>
      <c r="H621" s="271"/>
      <c r="I621" s="131"/>
      <c r="J621" s="34"/>
      <c r="K621" s="271"/>
      <c r="L621" s="148"/>
      <c r="M621" s="131"/>
      <c r="N621" s="190"/>
      <c r="O621" s="144"/>
      <c r="P621" s="54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 s="154"/>
      <c r="BS621"/>
      <c r="BT621"/>
      <c r="BU621"/>
      <c r="BV621"/>
      <c r="BW621"/>
      <c r="BX621" s="154"/>
      <c r="BY621"/>
      <c r="BZ621"/>
      <c r="CA621" s="154"/>
      <c r="CB621"/>
      <c r="CC621"/>
      <c r="CD621" s="154"/>
      <c r="CE621"/>
      <c r="CF621"/>
      <c r="CG621"/>
      <c r="CH621"/>
      <c r="CI621"/>
      <c r="CJ621"/>
      <c r="CK621"/>
      <c r="CL621"/>
      <c r="CM621"/>
      <c r="CN621"/>
      <c r="CO621"/>
      <c r="CP621" s="154"/>
      <c r="CQ621"/>
      <c r="CR621"/>
      <c r="CS621"/>
      <c r="CT621"/>
      <c r="CU621"/>
      <c r="CV621" s="154"/>
      <c r="CW621"/>
      <c r="CX621"/>
      <c r="CY621"/>
      <c r="CZ621"/>
      <c r="DA621"/>
      <c r="DB621"/>
      <c r="DC621"/>
      <c r="DD621"/>
      <c r="DE621"/>
      <c r="DF621"/>
      <c r="DG621"/>
      <c r="DH621" s="154"/>
      <c r="DI621"/>
      <c r="DJ621"/>
      <c r="DK621" s="154"/>
      <c r="DL621"/>
      <c r="DM621"/>
      <c r="DN621" s="154"/>
      <c r="DO621"/>
      <c r="DP621"/>
      <c r="DQ621"/>
      <c r="DR621"/>
      <c r="DS621"/>
      <c r="DT621"/>
      <c r="DU621"/>
      <c r="DV621"/>
      <c r="DW621"/>
      <c r="DX621"/>
      <c r="DY621" s="154"/>
      <c r="DZ621"/>
      <c r="EA621"/>
      <c r="EB621"/>
      <c r="EC621"/>
      <c r="ED621"/>
      <c r="EE621"/>
      <c r="EF621" s="159"/>
      <c r="EG621"/>
      <c r="EH621"/>
      <c r="EI621"/>
      <c r="EJ621"/>
      <c r="EK621"/>
      <c r="EL621" s="149"/>
      <c r="EM621"/>
      <c r="EN621"/>
      <c r="EO621"/>
      <c r="EP621"/>
      <c r="EQ621"/>
      <c r="ER621" s="154"/>
      <c r="ES621"/>
      <c r="ET621"/>
      <c r="EU621"/>
      <c r="EV621"/>
      <c r="EW621"/>
      <c r="EX621"/>
      <c r="EY621"/>
      <c r="EZ621"/>
      <c r="FA621" s="154"/>
      <c r="FB621"/>
      <c r="FC621"/>
      <c r="FD621" s="154"/>
      <c r="FE621"/>
      <c r="FF621"/>
      <c r="FG621" s="154"/>
      <c r="FH621"/>
      <c r="FI621"/>
      <c r="FJ621" s="154"/>
      <c r="FK621"/>
      <c r="FL621"/>
      <c r="FM621" s="154"/>
      <c r="FN621"/>
      <c r="FO621"/>
      <c r="FP621" s="154"/>
      <c r="FQ621"/>
      <c r="FR621"/>
      <c r="FS621"/>
      <c r="FT621"/>
      <c r="FU621"/>
      <c r="FV621"/>
      <c r="FW621"/>
      <c r="FX621"/>
      <c r="FY621"/>
      <c r="FZ621"/>
      <c r="GA621" s="248"/>
    </row>
    <row r="622" spans="1:183" s="13" customFormat="1" ht="21" customHeight="1">
      <c r="A622" s="46"/>
      <c r="B622" s="50"/>
      <c r="C622" s="52"/>
      <c r="D622" s="50"/>
      <c r="E622" s="27"/>
      <c r="F622" s="34"/>
      <c r="G622" s="34"/>
      <c r="H622" s="271"/>
      <c r="I622" s="131"/>
      <c r="J622" s="34"/>
      <c r="K622" s="271"/>
      <c r="L622" s="148"/>
      <c r="M622" s="131"/>
      <c r="N622" s="190"/>
      <c r="O622" s="144"/>
      <c r="P622" s="54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 s="154"/>
      <c r="BS622"/>
      <c r="BT622"/>
      <c r="BU622"/>
      <c r="BV622"/>
      <c r="BW622"/>
      <c r="BX622" s="154"/>
      <c r="BY622"/>
      <c r="BZ622"/>
      <c r="CA622" s="154"/>
      <c r="CB622"/>
      <c r="CC622"/>
      <c r="CD622" s="154"/>
      <c r="CE622"/>
      <c r="CF622"/>
      <c r="CG622"/>
      <c r="CH622"/>
      <c r="CI622"/>
      <c r="CJ622"/>
      <c r="CK622"/>
      <c r="CL622"/>
      <c r="CM622"/>
      <c r="CN622"/>
      <c r="CO622"/>
      <c r="CP622" s="154"/>
      <c r="CQ622"/>
      <c r="CR622"/>
      <c r="CS622"/>
      <c r="CT622"/>
      <c r="CU622"/>
      <c r="CV622" s="154"/>
      <c r="CW622"/>
      <c r="CX622"/>
      <c r="CY622"/>
      <c r="CZ622"/>
      <c r="DA622"/>
      <c r="DB622"/>
      <c r="DC622"/>
      <c r="DD622"/>
      <c r="DE622"/>
      <c r="DF622"/>
      <c r="DG622"/>
      <c r="DH622" s="154"/>
      <c r="DI622"/>
      <c r="DJ622"/>
      <c r="DK622" s="154"/>
      <c r="DL622"/>
      <c r="DM622"/>
      <c r="DN622" s="154"/>
      <c r="DO622"/>
      <c r="DP622"/>
      <c r="DQ622"/>
      <c r="DR622"/>
      <c r="DS622"/>
      <c r="DT622"/>
      <c r="DU622"/>
      <c r="DV622"/>
      <c r="DW622"/>
      <c r="DX622"/>
      <c r="DY622" s="154"/>
      <c r="DZ622"/>
      <c r="EA622"/>
      <c r="EB622"/>
      <c r="EC622"/>
      <c r="ED622"/>
      <c r="EE622"/>
      <c r="EF622" s="159"/>
      <c r="EG622"/>
      <c r="EH622"/>
      <c r="EI622"/>
      <c r="EJ622"/>
      <c r="EK622"/>
      <c r="EL622" s="149"/>
      <c r="EM622"/>
      <c r="EN622"/>
      <c r="EO622"/>
      <c r="EP622"/>
      <c r="EQ622"/>
      <c r="ER622" s="154"/>
      <c r="ES622"/>
      <c r="ET622"/>
      <c r="EU622"/>
      <c r="EV622"/>
      <c r="EW622"/>
      <c r="EX622"/>
      <c r="EY622"/>
      <c r="EZ622"/>
      <c r="FA622" s="154"/>
      <c r="FB622"/>
      <c r="FC622"/>
      <c r="FD622" s="154"/>
      <c r="FE622"/>
      <c r="FF622"/>
      <c r="FG622" s="154"/>
      <c r="FH622"/>
      <c r="FI622"/>
      <c r="FJ622" s="154"/>
      <c r="FK622"/>
      <c r="FL622"/>
      <c r="FM622" s="154"/>
      <c r="FN622"/>
      <c r="FO622"/>
      <c r="FP622" s="154"/>
      <c r="FQ622"/>
      <c r="FR622"/>
      <c r="FS622"/>
      <c r="FT622"/>
      <c r="FU622"/>
      <c r="FV622"/>
      <c r="FW622"/>
      <c r="FX622"/>
      <c r="FY622"/>
      <c r="FZ622"/>
      <c r="GA622" s="248"/>
    </row>
    <row r="623" spans="1:183" s="13" customFormat="1" ht="21" customHeight="1">
      <c r="A623" s="46"/>
      <c r="B623" s="50"/>
      <c r="C623" s="52"/>
      <c r="D623" s="50"/>
      <c r="E623" s="27"/>
      <c r="F623" s="34"/>
      <c r="G623" s="34"/>
      <c r="H623" s="271"/>
      <c r="I623" s="131"/>
      <c r="J623" s="34"/>
      <c r="K623" s="271"/>
      <c r="L623" s="148"/>
      <c r="M623" s="131"/>
      <c r="N623" s="190"/>
      <c r="O623" s="144"/>
      <c r="P623" s="54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 s="154"/>
      <c r="BS623"/>
      <c r="BT623"/>
      <c r="BU623"/>
      <c r="BV623"/>
      <c r="BW623"/>
      <c r="BX623" s="154"/>
      <c r="BY623"/>
      <c r="BZ623"/>
      <c r="CA623" s="154"/>
      <c r="CB623"/>
      <c r="CC623"/>
      <c r="CD623" s="154"/>
      <c r="CE623"/>
      <c r="CF623"/>
      <c r="CG623"/>
      <c r="CH623"/>
      <c r="CI623"/>
      <c r="CJ623"/>
      <c r="CK623"/>
      <c r="CL623"/>
      <c r="CM623"/>
      <c r="CN623"/>
      <c r="CO623"/>
      <c r="CP623" s="154"/>
      <c r="CQ623"/>
      <c r="CR623"/>
      <c r="CS623"/>
      <c r="CT623"/>
      <c r="CU623"/>
      <c r="CV623" s="154"/>
      <c r="CW623"/>
      <c r="CX623"/>
      <c r="CY623"/>
      <c r="CZ623"/>
      <c r="DA623"/>
      <c r="DB623"/>
      <c r="DC623"/>
      <c r="DD623"/>
      <c r="DE623"/>
      <c r="DF623"/>
      <c r="DG623"/>
      <c r="DH623" s="154"/>
      <c r="DI623"/>
      <c r="DJ623"/>
      <c r="DK623" s="154"/>
      <c r="DL623"/>
      <c r="DM623"/>
      <c r="DN623" s="154"/>
      <c r="DO623"/>
      <c r="DP623"/>
      <c r="DQ623"/>
      <c r="DR623"/>
      <c r="DS623"/>
      <c r="DT623"/>
      <c r="DU623"/>
      <c r="DV623"/>
      <c r="DW623"/>
      <c r="DX623"/>
      <c r="DY623" s="154"/>
      <c r="DZ623"/>
      <c r="EA623"/>
      <c r="EB623"/>
      <c r="EC623"/>
      <c r="ED623"/>
      <c r="EE623"/>
      <c r="EF623" s="159"/>
      <c r="EG623"/>
      <c r="EH623"/>
      <c r="EI623"/>
      <c r="EJ623"/>
      <c r="EK623"/>
      <c r="EL623" s="149"/>
      <c r="EM623"/>
      <c r="EN623"/>
      <c r="EO623"/>
      <c r="EP623"/>
      <c r="EQ623"/>
      <c r="ER623" s="154"/>
      <c r="ES623"/>
      <c r="ET623"/>
      <c r="EU623"/>
      <c r="EV623"/>
      <c r="EW623"/>
      <c r="EX623"/>
      <c r="EY623"/>
      <c r="EZ623"/>
      <c r="FA623" s="154"/>
      <c r="FB623"/>
      <c r="FC623"/>
      <c r="FD623" s="154"/>
      <c r="FE623"/>
      <c r="FF623"/>
      <c r="FG623" s="154"/>
      <c r="FH623"/>
      <c r="FI623"/>
      <c r="FJ623" s="154"/>
      <c r="FK623"/>
      <c r="FL623"/>
      <c r="FM623" s="154"/>
      <c r="FN623"/>
      <c r="FO623"/>
      <c r="FP623" s="154"/>
      <c r="FQ623"/>
      <c r="FR623"/>
      <c r="FS623"/>
      <c r="FT623"/>
      <c r="FU623"/>
      <c r="FV623"/>
      <c r="FW623"/>
      <c r="FX623"/>
      <c r="FY623"/>
      <c r="FZ623"/>
      <c r="GA623" s="248"/>
    </row>
    <row r="624" spans="1:183" s="13" customFormat="1" ht="21" customHeight="1">
      <c r="A624" s="46"/>
      <c r="B624" s="50"/>
      <c r="C624" s="52"/>
      <c r="D624" s="50"/>
      <c r="E624" s="27"/>
      <c r="F624" s="34"/>
      <c r="G624" s="34"/>
      <c r="H624" s="271"/>
      <c r="I624" s="131"/>
      <c r="J624" s="34"/>
      <c r="K624" s="271"/>
      <c r="L624" s="148"/>
      <c r="M624" s="131"/>
      <c r="N624" s="190"/>
      <c r="O624" s="144"/>
      <c r="P624" s="5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 s="154"/>
      <c r="BS624"/>
      <c r="BT624"/>
      <c r="BU624"/>
      <c r="BV624"/>
      <c r="BW624"/>
      <c r="BX624" s="154"/>
      <c r="BY624"/>
      <c r="BZ624"/>
      <c r="CA624" s="154"/>
      <c r="CB624"/>
      <c r="CC624"/>
      <c r="CD624" s="154"/>
      <c r="CE624"/>
      <c r="CF624"/>
      <c r="CG624"/>
      <c r="CH624"/>
      <c r="CI624"/>
      <c r="CJ624"/>
      <c r="CK624"/>
      <c r="CL624"/>
      <c r="CM624"/>
      <c r="CN624"/>
      <c r="CO624"/>
      <c r="CP624" s="154"/>
      <c r="CQ624"/>
      <c r="CR624"/>
      <c r="CS624"/>
      <c r="CT624"/>
      <c r="CU624"/>
      <c r="CV624" s="154"/>
      <c r="CW624"/>
      <c r="CX624"/>
      <c r="CY624"/>
      <c r="CZ624"/>
      <c r="DA624"/>
      <c r="DB624"/>
      <c r="DC624"/>
      <c r="DD624"/>
      <c r="DE624"/>
      <c r="DF624"/>
      <c r="DG624"/>
      <c r="DH624" s="154"/>
      <c r="DI624"/>
      <c r="DJ624"/>
      <c r="DK624" s="154"/>
      <c r="DL624"/>
      <c r="DM624"/>
      <c r="DN624" s="154"/>
      <c r="DO624"/>
      <c r="DP624"/>
      <c r="DQ624"/>
      <c r="DR624"/>
      <c r="DS624"/>
      <c r="DT624"/>
      <c r="DU624"/>
      <c r="DV624"/>
      <c r="DW624"/>
      <c r="DX624"/>
      <c r="DY624" s="154"/>
      <c r="DZ624"/>
      <c r="EA624"/>
      <c r="EB624"/>
      <c r="EC624"/>
      <c r="ED624"/>
      <c r="EE624"/>
      <c r="EF624" s="159"/>
      <c r="EG624"/>
      <c r="EH624"/>
      <c r="EI624"/>
      <c r="EJ624"/>
      <c r="EK624"/>
      <c r="EL624" s="149"/>
      <c r="EM624"/>
      <c r="EN624"/>
      <c r="EO624"/>
      <c r="EP624"/>
      <c r="EQ624"/>
      <c r="ER624" s="154"/>
      <c r="ES624"/>
      <c r="ET624"/>
      <c r="EU624"/>
      <c r="EV624"/>
      <c r="EW624"/>
      <c r="EX624"/>
      <c r="EY624"/>
      <c r="EZ624"/>
      <c r="FA624" s="154"/>
      <c r="FB624"/>
      <c r="FC624"/>
      <c r="FD624" s="154"/>
      <c r="FE624"/>
      <c r="FF624"/>
      <c r="FG624" s="154"/>
      <c r="FH624"/>
      <c r="FI624"/>
      <c r="FJ624" s="154"/>
      <c r="FK624"/>
      <c r="FL624"/>
      <c r="FM624" s="154"/>
      <c r="FN624"/>
      <c r="FO624"/>
      <c r="FP624" s="154"/>
      <c r="FQ624"/>
      <c r="FR624"/>
      <c r="FS624"/>
      <c r="FT624"/>
      <c r="FU624"/>
      <c r="FV624"/>
      <c r="FW624"/>
      <c r="FX624"/>
      <c r="FY624"/>
      <c r="FZ624"/>
      <c r="GA624" s="248"/>
    </row>
    <row r="625" spans="1:183" s="13" customFormat="1" ht="21" customHeight="1">
      <c r="A625" s="46"/>
      <c r="B625" s="50"/>
      <c r="C625" s="52"/>
      <c r="D625" s="50"/>
      <c r="E625" s="27"/>
      <c r="F625" s="34"/>
      <c r="G625" s="34"/>
      <c r="H625" s="271"/>
      <c r="I625" s="131"/>
      <c r="J625" s="34"/>
      <c r="K625" s="271"/>
      <c r="L625" s="148"/>
      <c r="M625" s="131"/>
      <c r="N625" s="190"/>
      <c r="O625" s="144"/>
      <c r="P625" s="54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 s="154"/>
      <c r="BS625"/>
      <c r="BT625"/>
      <c r="BU625"/>
      <c r="BV625"/>
      <c r="BW625"/>
      <c r="BX625" s="154"/>
      <c r="BY625"/>
      <c r="BZ625"/>
      <c r="CA625" s="154"/>
      <c r="CB625"/>
      <c r="CC625"/>
      <c r="CD625" s="154"/>
      <c r="CE625"/>
      <c r="CF625"/>
      <c r="CG625"/>
      <c r="CH625"/>
      <c r="CI625"/>
      <c r="CJ625"/>
      <c r="CK625"/>
      <c r="CL625"/>
      <c r="CM625"/>
      <c r="CN625"/>
      <c r="CO625"/>
      <c r="CP625" s="154"/>
      <c r="CQ625"/>
      <c r="CR625"/>
      <c r="CS625"/>
      <c r="CT625"/>
      <c r="CU625"/>
      <c r="CV625" s="154"/>
      <c r="CW625"/>
      <c r="CX625"/>
      <c r="CY625"/>
      <c r="CZ625"/>
      <c r="DA625"/>
      <c r="DB625"/>
      <c r="DC625"/>
      <c r="DD625"/>
      <c r="DE625"/>
      <c r="DF625"/>
      <c r="DG625"/>
      <c r="DH625" s="154"/>
      <c r="DI625"/>
      <c r="DJ625"/>
      <c r="DK625" s="154"/>
      <c r="DL625"/>
      <c r="DM625"/>
      <c r="DN625" s="154"/>
      <c r="DO625"/>
      <c r="DP625"/>
      <c r="DQ625"/>
      <c r="DR625"/>
      <c r="DS625"/>
      <c r="DT625"/>
      <c r="DU625"/>
      <c r="DV625"/>
      <c r="DW625"/>
      <c r="DX625"/>
      <c r="DY625" s="154"/>
      <c r="DZ625"/>
      <c r="EA625"/>
      <c r="EB625"/>
      <c r="EC625"/>
      <c r="ED625"/>
      <c r="EE625"/>
      <c r="EF625" s="159"/>
      <c r="EG625"/>
      <c r="EH625"/>
      <c r="EI625"/>
      <c r="EJ625"/>
      <c r="EK625"/>
      <c r="EL625" s="149"/>
      <c r="EM625"/>
      <c r="EN625"/>
      <c r="EO625"/>
      <c r="EP625"/>
      <c r="EQ625"/>
      <c r="ER625" s="154"/>
      <c r="ES625"/>
      <c r="ET625"/>
      <c r="EU625"/>
      <c r="EV625"/>
      <c r="EW625"/>
      <c r="EX625"/>
      <c r="EY625"/>
      <c r="EZ625"/>
      <c r="FA625" s="154"/>
      <c r="FB625"/>
      <c r="FC625"/>
      <c r="FD625" s="154"/>
      <c r="FE625"/>
      <c r="FF625"/>
      <c r="FG625" s="154"/>
      <c r="FH625"/>
      <c r="FI625"/>
      <c r="FJ625" s="154"/>
      <c r="FK625"/>
      <c r="FL625"/>
      <c r="FM625" s="154"/>
      <c r="FN625"/>
      <c r="FO625"/>
      <c r="FP625" s="154"/>
      <c r="FQ625"/>
      <c r="FR625"/>
      <c r="FS625"/>
      <c r="FT625"/>
      <c r="FU625"/>
      <c r="FV625"/>
      <c r="FW625"/>
      <c r="FX625"/>
      <c r="FY625"/>
      <c r="FZ625"/>
      <c r="GA625" s="248"/>
    </row>
    <row r="626" spans="1:183" s="13" customFormat="1" ht="21" customHeight="1">
      <c r="A626" s="46"/>
      <c r="B626" s="50"/>
      <c r="C626" s="52"/>
      <c r="D626" s="50"/>
      <c r="E626" s="27"/>
      <c r="F626" s="34"/>
      <c r="G626" s="34"/>
      <c r="H626" s="271"/>
      <c r="I626" s="131"/>
      <c r="J626" s="34"/>
      <c r="K626" s="271"/>
      <c r="L626" s="148"/>
      <c r="M626" s="131"/>
      <c r="N626" s="190"/>
      <c r="O626" s="144"/>
      <c r="P626" s="54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 s="154"/>
      <c r="BS626"/>
      <c r="BT626"/>
      <c r="BU626"/>
      <c r="BV626"/>
      <c r="BW626"/>
      <c r="BX626" s="154"/>
      <c r="BY626"/>
      <c r="BZ626"/>
      <c r="CA626" s="154"/>
      <c r="CB626"/>
      <c r="CC626"/>
      <c r="CD626" s="154"/>
      <c r="CE626"/>
      <c r="CF626"/>
      <c r="CG626"/>
      <c r="CH626"/>
      <c r="CI626"/>
      <c r="CJ626"/>
      <c r="CK626"/>
      <c r="CL626"/>
      <c r="CM626"/>
      <c r="CN626"/>
      <c r="CO626"/>
      <c r="CP626" s="154"/>
      <c r="CQ626"/>
      <c r="CR626"/>
      <c r="CS626"/>
      <c r="CT626"/>
      <c r="CU626"/>
      <c r="CV626" s="154"/>
      <c r="CW626"/>
      <c r="CX626"/>
      <c r="CY626"/>
      <c r="CZ626"/>
      <c r="DA626"/>
      <c r="DB626"/>
      <c r="DC626"/>
      <c r="DD626"/>
      <c r="DE626"/>
      <c r="DF626"/>
      <c r="DG626"/>
      <c r="DH626" s="154"/>
      <c r="DI626"/>
      <c r="DJ626"/>
      <c r="DK626" s="154"/>
      <c r="DL626"/>
      <c r="DM626"/>
      <c r="DN626" s="154"/>
      <c r="DO626"/>
      <c r="DP626"/>
      <c r="DQ626"/>
      <c r="DR626"/>
      <c r="DS626"/>
      <c r="DT626"/>
      <c r="DU626"/>
      <c r="DV626"/>
      <c r="DW626"/>
      <c r="DX626"/>
      <c r="DY626" s="154"/>
      <c r="DZ626"/>
      <c r="EA626"/>
      <c r="EB626"/>
      <c r="EC626"/>
      <c r="ED626"/>
      <c r="EE626"/>
      <c r="EF626" s="159"/>
      <c r="EG626"/>
      <c r="EH626"/>
      <c r="EI626"/>
      <c r="EJ626"/>
      <c r="EK626"/>
      <c r="EL626" s="149"/>
      <c r="EM626"/>
      <c r="EN626"/>
      <c r="EO626"/>
      <c r="EP626"/>
      <c r="EQ626"/>
      <c r="ER626" s="154"/>
      <c r="ES626"/>
      <c r="ET626"/>
      <c r="EU626"/>
      <c r="EV626"/>
      <c r="EW626"/>
      <c r="EX626"/>
      <c r="EY626"/>
      <c r="EZ626"/>
      <c r="FA626" s="154"/>
      <c r="FB626"/>
      <c r="FC626"/>
      <c r="FD626" s="154"/>
      <c r="FE626"/>
      <c r="FF626"/>
      <c r="FG626" s="154"/>
      <c r="FH626"/>
      <c r="FI626"/>
      <c r="FJ626" s="154"/>
      <c r="FK626"/>
      <c r="FL626"/>
      <c r="FM626" s="154"/>
      <c r="FN626"/>
      <c r="FO626"/>
      <c r="FP626" s="154"/>
      <c r="FQ626"/>
      <c r="FR626"/>
      <c r="FS626"/>
      <c r="FT626"/>
      <c r="FU626"/>
      <c r="FV626"/>
      <c r="FW626"/>
      <c r="FX626"/>
      <c r="FY626"/>
      <c r="FZ626"/>
      <c r="GA626" s="248"/>
    </row>
    <row r="627" spans="1:183" s="13" customFormat="1" ht="21" customHeight="1">
      <c r="A627" s="46"/>
      <c r="B627" s="50"/>
      <c r="C627" s="52"/>
      <c r="D627" s="50"/>
      <c r="E627" s="27"/>
      <c r="F627" s="34"/>
      <c r="G627" s="34"/>
      <c r="H627" s="271"/>
      <c r="I627" s="131"/>
      <c r="J627" s="34"/>
      <c r="K627" s="271"/>
      <c r="L627" s="148"/>
      <c r="M627" s="131"/>
      <c r="N627" s="190"/>
      <c r="O627" s="144"/>
      <c r="P627" s="54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 s="154"/>
      <c r="BS627"/>
      <c r="BT627"/>
      <c r="BU627"/>
      <c r="BV627"/>
      <c r="BW627"/>
      <c r="BX627" s="154"/>
      <c r="BY627"/>
      <c r="BZ627"/>
      <c r="CA627" s="154"/>
      <c r="CB627"/>
      <c r="CC627"/>
      <c r="CD627" s="154"/>
      <c r="CE627"/>
      <c r="CF627"/>
      <c r="CG627"/>
      <c r="CH627"/>
      <c r="CI627"/>
      <c r="CJ627"/>
      <c r="CK627"/>
      <c r="CL627"/>
      <c r="CM627"/>
      <c r="CN627"/>
      <c r="CO627"/>
      <c r="CP627" s="154"/>
      <c r="CQ627"/>
      <c r="CR627"/>
      <c r="CS627"/>
      <c r="CT627"/>
      <c r="CU627"/>
      <c r="CV627" s="154"/>
      <c r="CW627"/>
      <c r="CX627"/>
      <c r="CY627"/>
      <c r="CZ627"/>
      <c r="DA627"/>
      <c r="DB627"/>
      <c r="DC627"/>
      <c r="DD627"/>
      <c r="DE627"/>
      <c r="DF627"/>
      <c r="DG627"/>
      <c r="DH627" s="154"/>
      <c r="DI627"/>
      <c r="DJ627"/>
      <c r="DK627" s="154"/>
      <c r="DL627"/>
      <c r="DM627"/>
      <c r="DN627" s="154"/>
      <c r="DO627"/>
      <c r="DP627"/>
      <c r="DQ627"/>
      <c r="DR627"/>
      <c r="DS627"/>
      <c r="DT627"/>
      <c r="DU627"/>
      <c r="DV627"/>
      <c r="DW627"/>
      <c r="DX627"/>
      <c r="DY627" s="154"/>
      <c r="DZ627"/>
      <c r="EA627"/>
      <c r="EB627"/>
      <c r="EC627"/>
      <c r="ED627"/>
      <c r="EE627"/>
      <c r="EF627" s="159"/>
      <c r="EG627"/>
      <c r="EH627"/>
      <c r="EI627"/>
      <c r="EJ627"/>
      <c r="EK627"/>
      <c r="EL627" s="149"/>
      <c r="EM627"/>
      <c r="EN627"/>
      <c r="EO627"/>
      <c r="EP627"/>
      <c r="EQ627"/>
      <c r="ER627" s="154"/>
      <c r="ES627"/>
      <c r="ET627"/>
      <c r="EU627"/>
      <c r="EV627"/>
      <c r="EW627"/>
      <c r="EX627"/>
      <c r="EY627"/>
      <c r="EZ627"/>
      <c r="FA627" s="154"/>
      <c r="FB627"/>
      <c r="FC627"/>
      <c r="FD627" s="154"/>
      <c r="FE627"/>
      <c r="FF627"/>
      <c r="FG627" s="154"/>
      <c r="FH627"/>
      <c r="FI627"/>
      <c r="FJ627" s="154"/>
      <c r="FK627"/>
      <c r="FL627"/>
      <c r="FM627" s="154"/>
      <c r="FN627"/>
      <c r="FO627"/>
      <c r="FP627" s="154"/>
      <c r="FQ627"/>
      <c r="FR627"/>
      <c r="FS627"/>
      <c r="FT627"/>
      <c r="FU627"/>
      <c r="FV627"/>
      <c r="FW627"/>
      <c r="FX627"/>
      <c r="FY627"/>
      <c r="FZ627"/>
      <c r="GA627" s="248"/>
    </row>
    <row r="628" spans="1:183" s="13" customFormat="1" ht="21" customHeight="1">
      <c r="A628" s="46"/>
      <c r="B628" s="50"/>
      <c r="C628" s="52"/>
      <c r="D628" s="50"/>
      <c r="E628" s="27"/>
      <c r="F628" s="34"/>
      <c r="G628" s="34"/>
      <c r="H628" s="271"/>
      <c r="I628" s="131"/>
      <c r="J628" s="34"/>
      <c r="K628" s="271"/>
      <c r="L628" s="148"/>
      <c r="M628" s="131"/>
      <c r="N628" s="190"/>
      <c r="O628" s="144"/>
      <c r="P628" s="54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 s="154"/>
      <c r="BS628"/>
      <c r="BT628"/>
      <c r="BU628"/>
      <c r="BV628"/>
      <c r="BW628"/>
      <c r="BX628" s="154"/>
      <c r="BY628"/>
      <c r="BZ628"/>
      <c r="CA628" s="154"/>
      <c r="CB628"/>
      <c r="CC628"/>
      <c r="CD628" s="154"/>
      <c r="CE628"/>
      <c r="CF628"/>
      <c r="CG628"/>
      <c r="CH628"/>
      <c r="CI628"/>
      <c r="CJ628"/>
      <c r="CK628"/>
      <c r="CL628"/>
      <c r="CM628"/>
      <c r="CN628"/>
      <c r="CO628"/>
      <c r="CP628" s="154"/>
      <c r="CQ628"/>
      <c r="CR628"/>
      <c r="CS628"/>
      <c r="CT628"/>
      <c r="CU628"/>
      <c r="CV628" s="154"/>
      <c r="CW628"/>
      <c r="CX628"/>
      <c r="CY628"/>
      <c r="CZ628"/>
      <c r="DA628"/>
      <c r="DB628"/>
      <c r="DC628"/>
      <c r="DD628"/>
      <c r="DE628"/>
      <c r="DF628"/>
      <c r="DG628"/>
      <c r="DH628" s="154"/>
      <c r="DI628"/>
      <c r="DJ628"/>
      <c r="DK628" s="154"/>
      <c r="DL628"/>
      <c r="DM628"/>
      <c r="DN628" s="154"/>
      <c r="DO628"/>
      <c r="DP628"/>
      <c r="DQ628"/>
      <c r="DR628"/>
      <c r="DS628"/>
      <c r="DT628"/>
      <c r="DU628"/>
      <c r="DV628"/>
      <c r="DW628"/>
      <c r="DX628"/>
      <c r="DY628" s="154"/>
      <c r="DZ628"/>
      <c r="EA628"/>
      <c r="EB628"/>
      <c r="EC628"/>
      <c r="ED628"/>
      <c r="EE628"/>
      <c r="EF628" s="159"/>
      <c r="EG628"/>
      <c r="EH628"/>
      <c r="EI628"/>
      <c r="EJ628"/>
      <c r="EK628"/>
      <c r="EL628" s="149"/>
      <c r="EM628"/>
      <c r="EN628"/>
      <c r="EO628"/>
      <c r="EP628"/>
      <c r="EQ628"/>
      <c r="ER628" s="154"/>
      <c r="ES628"/>
      <c r="ET628"/>
      <c r="EU628"/>
      <c r="EV628"/>
      <c r="EW628"/>
      <c r="EX628"/>
      <c r="EY628"/>
      <c r="EZ628"/>
      <c r="FA628" s="154"/>
      <c r="FB628"/>
      <c r="FC628"/>
      <c r="FD628" s="154"/>
      <c r="FE628"/>
      <c r="FF628"/>
      <c r="FG628" s="154"/>
      <c r="FH628"/>
      <c r="FI628"/>
      <c r="FJ628" s="154"/>
      <c r="FK628"/>
      <c r="FL628"/>
      <c r="FM628" s="154"/>
      <c r="FN628"/>
      <c r="FO628"/>
      <c r="FP628" s="154"/>
      <c r="FQ628"/>
      <c r="FR628"/>
      <c r="FS628"/>
      <c r="FT628"/>
      <c r="FU628"/>
      <c r="FV628"/>
      <c r="FW628"/>
      <c r="FX628"/>
      <c r="FY628"/>
      <c r="FZ628"/>
      <c r="GA628" s="248"/>
    </row>
    <row r="629" spans="1:183" s="13" customFormat="1" ht="21" customHeight="1">
      <c r="A629" s="46"/>
      <c r="B629" s="50"/>
      <c r="C629" s="52"/>
      <c r="D629" s="50"/>
      <c r="E629" s="27"/>
      <c r="F629" s="34"/>
      <c r="G629" s="34"/>
      <c r="H629" s="271"/>
      <c r="I629" s="131"/>
      <c r="J629" s="34"/>
      <c r="K629" s="271"/>
      <c r="L629" s="148"/>
      <c r="M629" s="131"/>
      <c r="N629" s="190"/>
      <c r="O629" s="144"/>
      <c r="P629" s="54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 s="154"/>
      <c r="BS629"/>
      <c r="BT629"/>
      <c r="BU629"/>
      <c r="BV629"/>
      <c r="BW629"/>
      <c r="BX629" s="154"/>
      <c r="BY629"/>
      <c r="BZ629"/>
      <c r="CA629" s="154"/>
      <c r="CB629"/>
      <c r="CC629"/>
      <c r="CD629" s="154"/>
      <c r="CE629"/>
      <c r="CF629"/>
      <c r="CG629"/>
      <c r="CH629"/>
      <c r="CI629"/>
      <c r="CJ629"/>
      <c r="CK629"/>
      <c r="CL629"/>
      <c r="CM629"/>
      <c r="CN629"/>
      <c r="CO629"/>
      <c r="CP629" s="154"/>
      <c r="CQ629"/>
      <c r="CR629"/>
      <c r="CS629"/>
      <c r="CT629"/>
      <c r="CU629"/>
      <c r="CV629" s="154"/>
      <c r="CW629"/>
      <c r="CX629"/>
      <c r="CY629"/>
      <c r="CZ629"/>
      <c r="DA629"/>
      <c r="DB629"/>
      <c r="DC629"/>
      <c r="DD629"/>
      <c r="DE629"/>
      <c r="DF629"/>
      <c r="DG629"/>
      <c r="DH629" s="154"/>
      <c r="DI629"/>
      <c r="DJ629"/>
      <c r="DK629" s="154"/>
      <c r="DL629"/>
      <c r="DM629"/>
      <c r="DN629" s="154"/>
      <c r="DO629"/>
      <c r="DP629"/>
      <c r="DQ629"/>
      <c r="DR629"/>
      <c r="DS629"/>
      <c r="DT629"/>
      <c r="DU629"/>
      <c r="DV629"/>
      <c r="DW629"/>
      <c r="DX629"/>
      <c r="DY629" s="154"/>
      <c r="DZ629"/>
      <c r="EA629"/>
      <c r="EB629"/>
      <c r="EC629"/>
      <c r="ED629"/>
      <c r="EE629"/>
      <c r="EF629" s="159"/>
      <c r="EG629"/>
      <c r="EH629"/>
      <c r="EI629"/>
      <c r="EJ629"/>
      <c r="EK629"/>
      <c r="EL629" s="149"/>
      <c r="EM629"/>
      <c r="EN629"/>
      <c r="EO629"/>
      <c r="EP629"/>
      <c r="EQ629"/>
      <c r="ER629" s="154"/>
      <c r="ES629"/>
      <c r="ET629"/>
      <c r="EU629"/>
      <c r="EV629"/>
      <c r="EW629"/>
      <c r="EX629"/>
      <c r="EY629"/>
      <c r="EZ629"/>
      <c r="FA629" s="154"/>
      <c r="FB629"/>
      <c r="FC629"/>
      <c r="FD629" s="154"/>
      <c r="FE629"/>
      <c r="FF629"/>
      <c r="FG629" s="154"/>
      <c r="FH629"/>
      <c r="FI629"/>
      <c r="FJ629" s="154"/>
      <c r="FK629"/>
      <c r="FL629"/>
      <c r="FM629" s="154"/>
      <c r="FN629"/>
      <c r="FO629"/>
      <c r="FP629" s="154"/>
      <c r="FQ629"/>
      <c r="FR629"/>
      <c r="FS629"/>
      <c r="FT629"/>
      <c r="FU629"/>
      <c r="FV629"/>
      <c r="FW629"/>
      <c r="FX629"/>
      <c r="FY629"/>
      <c r="FZ629"/>
      <c r="GA629" s="248"/>
    </row>
    <row r="630" spans="1:183" s="13" customFormat="1" ht="21" customHeight="1">
      <c r="A630" s="46"/>
      <c r="B630" s="50"/>
      <c r="C630" s="52"/>
      <c r="D630" s="50"/>
      <c r="E630" s="27"/>
      <c r="F630" s="34"/>
      <c r="G630" s="34"/>
      <c r="H630" s="271"/>
      <c r="I630" s="131"/>
      <c r="J630" s="34"/>
      <c r="K630" s="271"/>
      <c r="L630" s="148"/>
      <c r="M630" s="131"/>
      <c r="N630" s="190"/>
      <c r="O630" s="144"/>
      <c r="P630" s="54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 s="154"/>
      <c r="BS630"/>
      <c r="BT630"/>
      <c r="BU630"/>
      <c r="BV630"/>
      <c r="BW630"/>
      <c r="BX630" s="154"/>
      <c r="BY630"/>
      <c r="BZ630"/>
      <c r="CA630" s="154"/>
      <c r="CB630"/>
      <c r="CC630"/>
      <c r="CD630" s="154"/>
      <c r="CE630"/>
      <c r="CF630"/>
      <c r="CG630"/>
      <c r="CH630"/>
      <c r="CI630"/>
      <c r="CJ630"/>
      <c r="CK630"/>
      <c r="CL630"/>
      <c r="CM630"/>
      <c r="CN630"/>
      <c r="CO630"/>
      <c r="CP630" s="154"/>
      <c r="CQ630"/>
      <c r="CR630"/>
      <c r="CS630"/>
      <c r="CT630"/>
      <c r="CU630"/>
      <c r="CV630" s="154"/>
      <c r="CW630"/>
      <c r="CX630"/>
      <c r="CY630"/>
      <c r="CZ630"/>
      <c r="DA630"/>
      <c r="DB630"/>
      <c r="DC630"/>
      <c r="DD630"/>
      <c r="DE630"/>
      <c r="DF630"/>
      <c r="DG630"/>
      <c r="DH630" s="154"/>
      <c r="DI630"/>
      <c r="DJ630"/>
      <c r="DK630" s="154"/>
      <c r="DL630"/>
      <c r="DM630"/>
      <c r="DN630" s="154"/>
      <c r="DO630"/>
      <c r="DP630"/>
      <c r="DQ630"/>
      <c r="DR630"/>
      <c r="DS630"/>
      <c r="DT630"/>
      <c r="DU630"/>
      <c r="DV630"/>
      <c r="DW630"/>
      <c r="DX630"/>
      <c r="DY630" s="154"/>
      <c r="DZ630"/>
      <c r="EA630"/>
      <c r="EB630"/>
      <c r="EC630"/>
      <c r="ED630"/>
      <c r="EE630"/>
      <c r="EF630" s="159"/>
      <c r="EG630"/>
      <c r="EH630"/>
      <c r="EI630"/>
      <c r="EJ630"/>
      <c r="EK630"/>
      <c r="EL630" s="149"/>
      <c r="EM630"/>
      <c r="EN630"/>
      <c r="EO630"/>
      <c r="EP630"/>
      <c r="EQ630"/>
      <c r="ER630" s="154"/>
      <c r="ES630"/>
      <c r="ET630"/>
      <c r="EU630"/>
      <c r="EV630"/>
      <c r="EW630"/>
      <c r="EX630"/>
      <c r="EY630"/>
      <c r="EZ630"/>
      <c r="FA630" s="154"/>
      <c r="FB630"/>
      <c r="FC630"/>
      <c r="FD630" s="154"/>
      <c r="FE630"/>
      <c r="FF630"/>
      <c r="FG630" s="154"/>
      <c r="FH630"/>
      <c r="FI630"/>
      <c r="FJ630" s="154"/>
      <c r="FK630"/>
      <c r="FL630"/>
      <c r="FM630" s="154"/>
      <c r="FN630"/>
      <c r="FO630"/>
      <c r="FP630" s="154"/>
      <c r="FQ630"/>
      <c r="FR630"/>
      <c r="FS630"/>
      <c r="FT630"/>
      <c r="FU630"/>
      <c r="FV630"/>
      <c r="FW630"/>
      <c r="FX630"/>
      <c r="FY630"/>
      <c r="FZ630"/>
      <c r="GA630" s="248"/>
    </row>
    <row r="631" spans="1:183" s="13" customFormat="1" ht="21" customHeight="1">
      <c r="A631" s="46"/>
      <c r="B631" s="50"/>
      <c r="C631" s="52"/>
      <c r="D631" s="50"/>
      <c r="E631" s="27"/>
      <c r="F631" s="34"/>
      <c r="G631" s="34"/>
      <c r="H631" s="271"/>
      <c r="I631" s="131"/>
      <c r="J631" s="34"/>
      <c r="K631" s="271"/>
      <c r="L631" s="148"/>
      <c r="M631" s="131"/>
      <c r="N631" s="190"/>
      <c r="O631" s="144"/>
      <c r="P631" s="54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 s="154"/>
      <c r="BS631"/>
      <c r="BT631"/>
      <c r="BU631"/>
      <c r="BV631"/>
      <c r="BW631"/>
      <c r="BX631" s="154"/>
      <c r="BY631"/>
      <c r="BZ631"/>
      <c r="CA631" s="154"/>
      <c r="CB631"/>
      <c r="CC631"/>
      <c r="CD631" s="154"/>
      <c r="CE631"/>
      <c r="CF631"/>
      <c r="CG631"/>
      <c r="CH631"/>
      <c r="CI631"/>
      <c r="CJ631"/>
      <c r="CK631"/>
      <c r="CL631"/>
      <c r="CM631"/>
      <c r="CN631"/>
      <c r="CO631"/>
      <c r="CP631" s="154"/>
      <c r="CQ631"/>
      <c r="CR631"/>
      <c r="CS631"/>
      <c r="CT631"/>
      <c r="CU631"/>
      <c r="CV631" s="154"/>
      <c r="CW631"/>
      <c r="CX631"/>
      <c r="CY631"/>
      <c r="CZ631"/>
      <c r="DA631"/>
      <c r="DB631"/>
      <c r="DC631"/>
      <c r="DD631"/>
      <c r="DE631"/>
      <c r="DF631"/>
      <c r="DG631"/>
      <c r="DH631" s="154"/>
      <c r="DI631"/>
      <c r="DJ631"/>
      <c r="DK631" s="154"/>
      <c r="DL631"/>
      <c r="DM631"/>
      <c r="DN631" s="154"/>
      <c r="DO631"/>
      <c r="DP631"/>
      <c r="DQ631"/>
      <c r="DR631"/>
      <c r="DS631"/>
      <c r="DT631"/>
      <c r="DU631"/>
      <c r="DV631"/>
      <c r="DW631"/>
      <c r="DX631"/>
      <c r="DY631" s="154"/>
      <c r="DZ631"/>
      <c r="EA631"/>
      <c r="EB631"/>
      <c r="EC631"/>
      <c r="ED631"/>
      <c r="EE631"/>
      <c r="EF631" s="159"/>
      <c r="EG631"/>
      <c r="EH631"/>
      <c r="EI631"/>
      <c r="EJ631"/>
      <c r="EK631"/>
      <c r="EL631" s="149"/>
      <c r="EM631"/>
      <c r="EN631"/>
      <c r="EO631"/>
      <c r="EP631"/>
      <c r="EQ631"/>
      <c r="ER631" s="154"/>
      <c r="ES631"/>
      <c r="ET631"/>
      <c r="EU631"/>
      <c r="EV631"/>
      <c r="EW631"/>
      <c r="EX631"/>
      <c r="EY631"/>
      <c r="EZ631"/>
      <c r="FA631" s="154"/>
      <c r="FB631"/>
      <c r="FC631"/>
      <c r="FD631" s="154"/>
      <c r="FE631"/>
      <c r="FF631"/>
      <c r="FG631" s="154"/>
      <c r="FH631"/>
      <c r="FI631"/>
      <c r="FJ631" s="154"/>
      <c r="FK631"/>
      <c r="FL631"/>
      <c r="FM631" s="154"/>
      <c r="FN631"/>
      <c r="FO631"/>
      <c r="FP631" s="154"/>
      <c r="FQ631"/>
      <c r="FR631"/>
      <c r="FS631"/>
      <c r="FT631"/>
      <c r="FU631"/>
      <c r="FV631"/>
      <c r="FW631"/>
      <c r="FX631"/>
      <c r="FY631"/>
      <c r="FZ631"/>
      <c r="GA631" s="248"/>
    </row>
    <row r="632" spans="1:183" s="13" customFormat="1" ht="21" customHeight="1">
      <c r="A632" s="46"/>
      <c r="B632" s="50"/>
      <c r="C632" s="52"/>
      <c r="D632" s="50"/>
      <c r="E632" s="27"/>
      <c r="F632" s="34"/>
      <c r="G632" s="34"/>
      <c r="H632" s="271"/>
      <c r="I632" s="131"/>
      <c r="J632" s="34"/>
      <c r="K632" s="271"/>
      <c r="L632" s="148"/>
      <c r="M632" s="131"/>
      <c r="N632" s="190"/>
      <c r="O632" s="144"/>
      <c r="P632" s="54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 s="154"/>
      <c r="BS632"/>
      <c r="BT632"/>
      <c r="BU632"/>
      <c r="BV632"/>
      <c r="BW632"/>
      <c r="BX632" s="154"/>
      <c r="BY632"/>
      <c r="BZ632"/>
      <c r="CA632" s="154"/>
      <c r="CB632"/>
      <c r="CC632"/>
      <c r="CD632" s="154"/>
      <c r="CE632"/>
      <c r="CF632"/>
      <c r="CG632"/>
      <c r="CH632"/>
      <c r="CI632"/>
      <c r="CJ632"/>
      <c r="CK632"/>
      <c r="CL632"/>
      <c r="CM632"/>
      <c r="CN632"/>
      <c r="CO632"/>
      <c r="CP632" s="154"/>
      <c r="CQ632"/>
      <c r="CR632"/>
      <c r="CS632"/>
      <c r="CT632"/>
      <c r="CU632"/>
      <c r="CV632" s="154"/>
      <c r="CW632"/>
      <c r="CX632"/>
      <c r="CY632"/>
      <c r="CZ632"/>
      <c r="DA632"/>
      <c r="DB632"/>
      <c r="DC632"/>
      <c r="DD632"/>
      <c r="DE632"/>
      <c r="DF632"/>
      <c r="DG632"/>
      <c r="DH632" s="154"/>
      <c r="DI632"/>
      <c r="DJ632"/>
      <c r="DK632" s="154"/>
      <c r="DL632"/>
      <c r="DM632"/>
      <c r="DN632" s="154"/>
      <c r="DO632"/>
      <c r="DP632"/>
      <c r="DQ632"/>
      <c r="DR632"/>
      <c r="DS632"/>
      <c r="DT632"/>
      <c r="DU632"/>
      <c r="DV632"/>
      <c r="DW632"/>
      <c r="DX632"/>
      <c r="DY632" s="154"/>
      <c r="DZ632"/>
      <c r="EA632"/>
      <c r="EB632"/>
      <c r="EC632"/>
      <c r="ED632"/>
      <c r="EE632"/>
      <c r="EF632" s="159"/>
      <c r="EG632"/>
      <c r="EH632"/>
      <c r="EI632"/>
      <c r="EJ632"/>
      <c r="EK632"/>
      <c r="EL632" s="149"/>
      <c r="EM632"/>
      <c r="EN632"/>
      <c r="EO632"/>
      <c r="EP632"/>
      <c r="EQ632"/>
      <c r="ER632" s="154"/>
      <c r="ES632"/>
      <c r="ET632"/>
      <c r="EU632"/>
      <c r="EV632"/>
      <c r="EW632"/>
      <c r="EX632"/>
      <c r="EY632"/>
      <c r="EZ632"/>
      <c r="FA632" s="154"/>
      <c r="FB632"/>
      <c r="FC632"/>
      <c r="FD632" s="154"/>
      <c r="FE632"/>
      <c r="FF632"/>
      <c r="FG632" s="154"/>
      <c r="FH632"/>
      <c r="FI632"/>
      <c r="FJ632" s="154"/>
      <c r="FK632"/>
      <c r="FL632"/>
      <c r="FM632" s="154"/>
      <c r="FN632"/>
      <c r="FO632"/>
      <c r="FP632" s="154"/>
      <c r="FQ632"/>
      <c r="FR632"/>
      <c r="FS632"/>
      <c r="FT632"/>
      <c r="FU632"/>
      <c r="FV632"/>
      <c r="FW632"/>
      <c r="FX632"/>
      <c r="FY632"/>
      <c r="FZ632"/>
      <c r="GA632" s="248"/>
    </row>
    <row r="633" spans="1:183" s="13" customFormat="1" ht="21" customHeight="1">
      <c r="A633" s="46"/>
      <c r="B633" s="50"/>
      <c r="C633" s="52"/>
      <c r="D633" s="50"/>
      <c r="E633" s="27"/>
      <c r="F633" s="34"/>
      <c r="G633" s="34"/>
      <c r="H633" s="271"/>
      <c r="I633" s="131"/>
      <c r="J633" s="34"/>
      <c r="K633" s="271"/>
      <c r="L633" s="148"/>
      <c r="M633" s="131"/>
      <c r="N633" s="190"/>
      <c r="O633" s="144"/>
      <c r="P633" s="54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 s="154"/>
      <c r="BS633"/>
      <c r="BT633"/>
      <c r="BU633"/>
      <c r="BV633"/>
      <c r="BW633"/>
      <c r="BX633" s="154"/>
      <c r="BY633"/>
      <c r="BZ633"/>
      <c r="CA633" s="154"/>
      <c r="CB633"/>
      <c r="CC633"/>
      <c r="CD633" s="154"/>
      <c r="CE633"/>
      <c r="CF633"/>
      <c r="CG633"/>
      <c r="CH633"/>
      <c r="CI633"/>
      <c r="CJ633"/>
      <c r="CK633"/>
      <c r="CL633"/>
      <c r="CM633"/>
      <c r="CN633"/>
      <c r="CO633"/>
      <c r="CP633" s="154"/>
      <c r="CQ633"/>
      <c r="CR633"/>
      <c r="CS633"/>
      <c r="CT633"/>
      <c r="CU633"/>
      <c r="CV633" s="154"/>
      <c r="CW633"/>
      <c r="CX633"/>
      <c r="CY633"/>
      <c r="CZ633"/>
      <c r="DA633"/>
      <c r="DB633"/>
      <c r="DC633"/>
      <c r="DD633"/>
      <c r="DE633"/>
      <c r="DF633"/>
      <c r="DG633"/>
      <c r="DH633" s="154"/>
      <c r="DI633"/>
      <c r="DJ633"/>
      <c r="DK633" s="154"/>
      <c r="DL633"/>
      <c r="DM633"/>
      <c r="DN633" s="154"/>
      <c r="DO633"/>
      <c r="DP633"/>
      <c r="DQ633"/>
      <c r="DR633"/>
      <c r="DS633"/>
      <c r="DT633"/>
      <c r="DU633"/>
      <c r="DV633"/>
      <c r="DW633"/>
      <c r="DX633"/>
      <c r="DY633" s="154"/>
      <c r="DZ633"/>
      <c r="EA633"/>
      <c r="EB633"/>
      <c r="EC633"/>
      <c r="ED633"/>
      <c r="EE633"/>
      <c r="EF633" s="159"/>
      <c r="EG633"/>
      <c r="EH633"/>
      <c r="EI633"/>
      <c r="EJ633"/>
      <c r="EK633"/>
      <c r="EL633" s="149"/>
      <c r="EM633"/>
      <c r="EN633"/>
      <c r="EO633"/>
      <c r="EP633"/>
      <c r="EQ633"/>
      <c r="ER633" s="154"/>
      <c r="ES633"/>
      <c r="ET633"/>
      <c r="EU633"/>
      <c r="EV633"/>
      <c r="EW633"/>
      <c r="EX633"/>
      <c r="EY633"/>
      <c r="EZ633"/>
      <c r="FA633" s="154"/>
      <c r="FB633"/>
      <c r="FC633"/>
      <c r="FD633" s="154"/>
      <c r="FE633"/>
      <c r="FF633"/>
      <c r="FG633" s="154"/>
      <c r="FH633"/>
      <c r="FI633"/>
      <c r="FJ633" s="154"/>
      <c r="FK633"/>
      <c r="FL633"/>
      <c r="FM633" s="154"/>
      <c r="FN633"/>
      <c r="FO633"/>
      <c r="FP633" s="154"/>
      <c r="FQ633"/>
      <c r="FR633"/>
      <c r="FS633"/>
      <c r="FT633"/>
      <c r="FU633"/>
      <c r="FV633"/>
      <c r="FW633"/>
      <c r="FX633"/>
      <c r="FY633"/>
      <c r="FZ633"/>
      <c r="GA633" s="248"/>
    </row>
    <row r="634" spans="1:183" s="13" customFormat="1" ht="21" customHeight="1">
      <c r="A634" s="46"/>
      <c r="B634" s="50"/>
      <c r="C634" s="52"/>
      <c r="D634" s="50"/>
      <c r="E634" s="27"/>
      <c r="F634" s="34"/>
      <c r="G634" s="34"/>
      <c r="H634" s="271"/>
      <c r="I634" s="131"/>
      <c r="J634" s="34"/>
      <c r="K634" s="271"/>
      <c r="L634" s="148"/>
      <c r="M634" s="131"/>
      <c r="N634" s="190"/>
      <c r="O634" s="144"/>
      <c r="P634" s="5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 s="154"/>
      <c r="BS634"/>
      <c r="BT634"/>
      <c r="BU634"/>
      <c r="BV634"/>
      <c r="BW634"/>
      <c r="BX634" s="154"/>
      <c r="BY634"/>
      <c r="BZ634"/>
      <c r="CA634" s="154"/>
      <c r="CB634"/>
      <c r="CC634"/>
      <c r="CD634" s="154"/>
      <c r="CE634"/>
      <c r="CF634"/>
      <c r="CG634"/>
      <c r="CH634"/>
      <c r="CI634"/>
      <c r="CJ634"/>
      <c r="CK634"/>
      <c r="CL634"/>
      <c r="CM634"/>
      <c r="CN634"/>
      <c r="CO634"/>
      <c r="CP634" s="154"/>
      <c r="CQ634"/>
      <c r="CR634"/>
      <c r="CS634"/>
      <c r="CT634"/>
      <c r="CU634"/>
      <c r="CV634" s="154"/>
      <c r="CW634"/>
      <c r="CX634"/>
      <c r="CY634"/>
      <c r="CZ634"/>
      <c r="DA634"/>
      <c r="DB634"/>
      <c r="DC634"/>
      <c r="DD634"/>
      <c r="DE634"/>
      <c r="DF634"/>
      <c r="DG634"/>
      <c r="DH634" s="154"/>
      <c r="DI634"/>
      <c r="DJ634"/>
      <c r="DK634" s="154"/>
      <c r="DL634"/>
      <c r="DM634"/>
      <c r="DN634" s="154"/>
      <c r="DO634"/>
      <c r="DP634"/>
      <c r="DQ634"/>
      <c r="DR634"/>
      <c r="DS634"/>
      <c r="DT634"/>
      <c r="DU634"/>
      <c r="DV634"/>
      <c r="DW634"/>
      <c r="DX634"/>
      <c r="DY634" s="154"/>
      <c r="DZ634"/>
      <c r="EA634"/>
      <c r="EB634"/>
      <c r="EC634"/>
      <c r="ED634"/>
      <c r="EE634"/>
      <c r="EF634" s="159"/>
      <c r="EG634"/>
      <c r="EH634"/>
      <c r="EI634"/>
      <c r="EJ634"/>
      <c r="EK634"/>
      <c r="EL634" s="149"/>
      <c r="EM634"/>
      <c r="EN634"/>
      <c r="EO634"/>
      <c r="EP634"/>
      <c r="EQ634"/>
      <c r="ER634" s="154"/>
      <c r="ES634"/>
      <c r="ET634"/>
      <c r="EU634"/>
      <c r="EV634"/>
      <c r="EW634"/>
      <c r="EX634"/>
      <c r="EY634"/>
      <c r="EZ634"/>
      <c r="FA634" s="154"/>
      <c r="FB634"/>
      <c r="FC634"/>
      <c r="FD634" s="154"/>
      <c r="FE634"/>
      <c r="FF634"/>
      <c r="FG634" s="154"/>
      <c r="FH634"/>
      <c r="FI634"/>
      <c r="FJ634" s="154"/>
      <c r="FK634"/>
      <c r="FL634"/>
      <c r="FM634" s="154"/>
      <c r="FN634"/>
      <c r="FO634"/>
      <c r="FP634" s="154"/>
      <c r="FQ634"/>
      <c r="FR634"/>
      <c r="FS634"/>
      <c r="FT634"/>
      <c r="FU634"/>
      <c r="FV634"/>
      <c r="FW634"/>
      <c r="FX634"/>
      <c r="FY634"/>
      <c r="FZ634"/>
      <c r="GA634" s="248"/>
    </row>
    <row r="635" spans="1:183" s="13" customFormat="1" ht="21" customHeight="1">
      <c r="A635" s="46"/>
      <c r="B635" s="50"/>
      <c r="C635" s="52"/>
      <c r="D635" s="50"/>
      <c r="E635" s="27"/>
      <c r="F635" s="34"/>
      <c r="G635" s="34"/>
      <c r="H635" s="271"/>
      <c r="I635" s="131"/>
      <c r="J635" s="34"/>
      <c r="K635" s="271"/>
      <c r="L635" s="148"/>
      <c r="M635" s="131"/>
      <c r="N635" s="190"/>
      <c r="O635" s="144"/>
      <c r="P635" s="54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 s="154"/>
      <c r="BS635"/>
      <c r="BT635"/>
      <c r="BU635"/>
      <c r="BV635"/>
      <c r="BW635"/>
      <c r="BX635" s="154"/>
      <c r="BY635"/>
      <c r="BZ635"/>
      <c r="CA635" s="154"/>
      <c r="CB635"/>
      <c r="CC635"/>
      <c r="CD635" s="154"/>
      <c r="CE635"/>
      <c r="CF635"/>
      <c r="CG635"/>
      <c r="CH635"/>
      <c r="CI635"/>
      <c r="CJ635"/>
      <c r="CK635"/>
      <c r="CL635"/>
      <c r="CM635"/>
      <c r="CN635"/>
      <c r="CO635"/>
      <c r="CP635" s="154"/>
      <c r="CQ635"/>
      <c r="CR635"/>
      <c r="CS635"/>
      <c r="CT635"/>
      <c r="CU635"/>
      <c r="CV635" s="154"/>
      <c r="CW635"/>
      <c r="CX635"/>
      <c r="CY635"/>
      <c r="CZ635"/>
      <c r="DA635"/>
      <c r="DB635"/>
      <c r="DC635"/>
      <c r="DD635"/>
      <c r="DE635"/>
      <c r="DF635"/>
      <c r="DG635"/>
      <c r="DH635" s="154"/>
      <c r="DI635"/>
      <c r="DJ635"/>
      <c r="DK635" s="154"/>
      <c r="DL635"/>
      <c r="DM635"/>
      <c r="DN635" s="154"/>
      <c r="DO635"/>
      <c r="DP635"/>
      <c r="DQ635"/>
      <c r="DR635"/>
      <c r="DS635"/>
      <c r="DT635"/>
      <c r="DU635"/>
      <c r="DV635"/>
      <c r="DW635"/>
      <c r="DX635"/>
      <c r="DY635" s="154"/>
      <c r="DZ635"/>
      <c r="EA635"/>
      <c r="EB635"/>
      <c r="EC635"/>
      <c r="ED635"/>
      <c r="EE635"/>
      <c r="EF635" s="159"/>
      <c r="EG635"/>
      <c r="EH635"/>
      <c r="EI635"/>
      <c r="EJ635"/>
      <c r="EK635"/>
      <c r="EL635" s="149"/>
      <c r="EM635"/>
      <c r="EN635"/>
      <c r="EO635"/>
      <c r="EP635"/>
      <c r="EQ635"/>
      <c r="ER635" s="154"/>
      <c r="ES635"/>
      <c r="ET635"/>
      <c r="EU635"/>
      <c r="EV635"/>
      <c r="EW635"/>
      <c r="EX635"/>
      <c r="EY635"/>
      <c r="EZ635"/>
      <c r="FA635" s="154"/>
      <c r="FB635"/>
      <c r="FC635"/>
      <c r="FD635" s="154"/>
      <c r="FE635"/>
      <c r="FF635"/>
      <c r="FG635" s="154"/>
      <c r="FH635"/>
      <c r="FI635"/>
      <c r="FJ635" s="154"/>
      <c r="FK635"/>
      <c r="FL635"/>
      <c r="FM635" s="154"/>
      <c r="FN635"/>
      <c r="FO635"/>
      <c r="FP635" s="154"/>
      <c r="FQ635"/>
      <c r="FR635"/>
      <c r="FS635"/>
      <c r="FT635"/>
      <c r="FU635"/>
      <c r="FV635"/>
      <c r="FW635"/>
      <c r="FX635"/>
      <c r="FY635"/>
      <c r="FZ635"/>
      <c r="GA635" s="248"/>
    </row>
    <row r="636" spans="1:183" s="13" customFormat="1" ht="21" customHeight="1">
      <c r="A636" s="46"/>
      <c r="B636" s="50"/>
      <c r="C636" s="52"/>
      <c r="D636" s="50"/>
      <c r="E636" s="27"/>
      <c r="F636" s="34"/>
      <c r="G636" s="34"/>
      <c r="H636" s="271"/>
      <c r="I636" s="131"/>
      <c r="J636" s="34"/>
      <c r="K636" s="271"/>
      <c r="L636" s="148"/>
      <c r="M636" s="131"/>
      <c r="N636" s="190"/>
      <c r="O636" s="144"/>
      <c r="P636" s="54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 s="154"/>
      <c r="BS636"/>
      <c r="BT636"/>
      <c r="BU636"/>
      <c r="BV636"/>
      <c r="BW636"/>
      <c r="BX636" s="154"/>
      <c r="BY636"/>
      <c r="BZ636"/>
      <c r="CA636" s="154"/>
      <c r="CB636"/>
      <c r="CC636"/>
      <c r="CD636" s="154"/>
      <c r="CE636"/>
      <c r="CF636"/>
      <c r="CG636"/>
      <c r="CH636"/>
      <c r="CI636"/>
      <c r="CJ636"/>
      <c r="CK636"/>
      <c r="CL636"/>
      <c r="CM636"/>
      <c r="CN636"/>
      <c r="CO636"/>
      <c r="CP636" s="154"/>
      <c r="CQ636"/>
      <c r="CR636"/>
      <c r="CS636"/>
      <c r="CT636"/>
      <c r="CU636"/>
      <c r="CV636" s="154"/>
      <c r="CW636"/>
      <c r="CX636"/>
      <c r="CY636"/>
      <c r="CZ636"/>
      <c r="DA636"/>
      <c r="DB636"/>
      <c r="DC636"/>
      <c r="DD636"/>
      <c r="DE636"/>
      <c r="DF636"/>
      <c r="DG636"/>
      <c r="DH636" s="154"/>
      <c r="DI636"/>
      <c r="DJ636"/>
      <c r="DK636" s="154"/>
      <c r="DL636"/>
      <c r="DM636"/>
      <c r="DN636" s="154"/>
      <c r="DO636"/>
      <c r="DP636"/>
      <c r="DQ636"/>
      <c r="DR636"/>
      <c r="DS636"/>
      <c r="DT636"/>
      <c r="DU636"/>
      <c r="DV636"/>
      <c r="DW636"/>
      <c r="DX636"/>
      <c r="DY636" s="154"/>
      <c r="DZ636"/>
      <c r="EA636"/>
      <c r="EB636"/>
      <c r="EC636"/>
      <c r="ED636"/>
      <c r="EE636"/>
      <c r="EF636" s="159"/>
      <c r="EG636"/>
      <c r="EH636"/>
      <c r="EI636"/>
      <c r="EJ636"/>
      <c r="EK636"/>
      <c r="EL636" s="149"/>
      <c r="EM636"/>
      <c r="EN636"/>
      <c r="EO636"/>
      <c r="EP636"/>
      <c r="EQ636"/>
      <c r="ER636" s="154"/>
      <c r="ES636"/>
      <c r="ET636"/>
      <c r="EU636"/>
      <c r="EV636"/>
      <c r="EW636"/>
      <c r="EX636"/>
      <c r="EY636"/>
      <c r="EZ636"/>
      <c r="FA636" s="154"/>
      <c r="FB636"/>
      <c r="FC636"/>
      <c r="FD636" s="154"/>
      <c r="FE636"/>
      <c r="FF636"/>
      <c r="FG636" s="154"/>
      <c r="FH636"/>
      <c r="FI636"/>
      <c r="FJ636" s="154"/>
      <c r="FK636"/>
      <c r="FL636"/>
      <c r="FM636" s="154"/>
      <c r="FN636"/>
      <c r="FO636"/>
      <c r="FP636" s="154"/>
      <c r="FQ636"/>
      <c r="FR636"/>
      <c r="FS636"/>
      <c r="FT636"/>
      <c r="FU636"/>
      <c r="FV636"/>
      <c r="FW636"/>
      <c r="FX636"/>
      <c r="FY636"/>
      <c r="FZ636"/>
      <c r="GA636" s="248"/>
    </row>
    <row r="637" spans="1:183" s="13" customFormat="1" ht="21" customHeight="1">
      <c r="A637" s="46"/>
      <c r="B637" s="50"/>
      <c r="C637" s="52"/>
      <c r="D637" s="50"/>
      <c r="E637" s="27"/>
      <c r="F637" s="34"/>
      <c r="G637" s="34"/>
      <c r="H637" s="271"/>
      <c r="I637" s="131"/>
      <c r="J637" s="34"/>
      <c r="K637" s="271"/>
      <c r="L637" s="148"/>
      <c r="M637" s="131"/>
      <c r="N637" s="190"/>
      <c r="O637" s="144"/>
      <c r="P637" s="54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 s="154"/>
      <c r="BS637"/>
      <c r="BT637"/>
      <c r="BU637"/>
      <c r="BV637"/>
      <c r="BW637"/>
      <c r="BX637" s="154"/>
      <c r="BY637"/>
      <c r="BZ637"/>
      <c r="CA637" s="154"/>
      <c r="CB637"/>
      <c r="CC637"/>
      <c r="CD637" s="154"/>
      <c r="CE637"/>
      <c r="CF637"/>
      <c r="CG637"/>
      <c r="CH637"/>
      <c r="CI637"/>
      <c r="CJ637"/>
      <c r="CK637"/>
      <c r="CL637"/>
      <c r="CM637"/>
      <c r="CN637"/>
      <c r="CO637"/>
      <c r="CP637" s="154"/>
      <c r="CQ637"/>
      <c r="CR637"/>
      <c r="CS637"/>
      <c r="CT637"/>
      <c r="CU637"/>
      <c r="CV637" s="154"/>
      <c r="CW637"/>
      <c r="CX637"/>
      <c r="CY637"/>
      <c r="CZ637"/>
      <c r="DA637"/>
      <c r="DB637"/>
      <c r="DC637"/>
      <c r="DD637"/>
      <c r="DE637"/>
      <c r="DF637"/>
      <c r="DG637"/>
      <c r="DH637" s="154"/>
      <c r="DI637"/>
      <c r="DJ637"/>
      <c r="DK637" s="154"/>
      <c r="DL637"/>
      <c r="DM637"/>
      <c r="DN637" s="154"/>
      <c r="DO637"/>
      <c r="DP637"/>
      <c r="DQ637"/>
      <c r="DR637"/>
      <c r="DS637"/>
      <c r="DT637"/>
      <c r="DU637"/>
      <c r="DV637"/>
      <c r="DW637"/>
      <c r="DX637"/>
      <c r="DY637" s="154"/>
      <c r="DZ637"/>
      <c r="EA637"/>
      <c r="EB637"/>
      <c r="EC637"/>
      <c r="ED637"/>
      <c r="EE637"/>
      <c r="EF637" s="159"/>
      <c r="EG637"/>
      <c r="EH637"/>
      <c r="EI637"/>
      <c r="EJ637"/>
      <c r="EK637"/>
      <c r="EL637" s="149"/>
      <c r="EM637"/>
      <c r="EN637"/>
      <c r="EO637"/>
      <c r="EP637"/>
      <c r="EQ637"/>
      <c r="ER637" s="154"/>
      <c r="ES637"/>
      <c r="ET637"/>
      <c r="EU637"/>
      <c r="EV637"/>
      <c r="EW637"/>
      <c r="EX637"/>
      <c r="EY637"/>
      <c r="EZ637"/>
      <c r="FA637" s="154"/>
      <c r="FB637"/>
      <c r="FC637"/>
      <c r="FD637" s="154"/>
      <c r="FE637"/>
      <c r="FF637"/>
      <c r="FG637" s="154"/>
      <c r="FH637"/>
      <c r="FI637"/>
      <c r="FJ637" s="154"/>
      <c r="FK637"/>
      <c r="FL637"/>
      <c r="FM637" s="154"/>
      <c r="FN637"/>
      <c r="FO637"/>
      <c r="FP637" s="154"/>
      <c r="FQ637"/>
      <c r="FR637"/>
      <c r="FS637"/>
      <c r="FT637"/>
      <c r="FU637"/>
      <c r="FV637"/>
      <c r="FW637"/>
      <c r="FX637"/>
      <c r="FY637"/>
      <c r="FZ637"/>
      <c r="GA637" s="248"/>
    </row>
    <row r="638" spans="1:183" s="13" customFormat="1" ht="21" customHeight="1">
      <c r="A638" s="46"/>
      <c r="B638" s="50"/>
      <c r="C638" s="52"/>
      <c r="D638" s="50"/>
      <c r="E638" s="27"/>
      <c r="F638" s="34"/>
      <c r="G638" s="34"/>
      <c r="H638" s="271"/>
      <c r="I638" s="131"/>
      <c r="J638" s="34"/>
      <c r="K638" s="271"/>
      <c r="L638" s="148"/>
      <c r="M638" s="131"/>
      <c r="N638" s="190"/>
      <c r="O638" s="144"/>
      <c r="P638" s="54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 s="154"/>
      <c r="BS638"/>
      <c r="BT638"/>
      <c r="BU638"/>
      <c r="BV638"/>
      <c r="BW638"/>
      <c r="BX638" s="154"/>
      <c r="BY638"/>
      <c r="BZ638"/>
      <c r="CA638" s="154"/>
      <c r="CB638"/>
      <c r="CC638"/>
      <c r="CD638" s="154"/>
      <c r="CE638"/>
      <c r="CF638"/>
      <c r="CG638"/>
      <c r="CH638"/>
      <c r="CI638"/>
      <c r="CJ638"/>
      <c r="CK638"/>
      <c r="CL638"/>
      <c r="CM638"/>
      <c r="CN638"/>
      <c r="CO638"/>
      <c r="CP638" s="154"/>
      <c r="CQ638"/>
      <c r="CR638"/>
      <c r="CS638"/>
      <c r="CT638"/>
      <c r="CU638"/>
      <c r="CV638" s="154"/>
      <c r="CW638"/>
      <c r="CX638"/>
      <c r="CY638"/>
      <c r="CZ638"/>
      <c r="DA638"/>
      <c r="DB638"/>
      <c r="DC638"/>
      <c r="DD638"/>
      <c r="DE638"/>
      <c r="DF638"/>
      <c r="DG638"/>
      <c r="DH638" s="154"/>
      <c r="DI638"/>
      <c r="DJ638"/>
      <c r="DK638" s="154"/>
      <c r="DL638"/>
      <c r="DM638"/>
      <c r="DN638" s="154"/>
      <c r="DO638"/>
      <c r="DP638"/>
      <c r="DQ638"/>
      <c r="DR638"/>
      <c r="DS638"/>
      <c r="DT638"/>
      <c r="DU638"/>
      <c r="DV638"/>
      <c r="DW638"/>
      <c r="DX638"/>
      <c r="DY638" s="154"/>
      <c r="DZ638"/>
      <c r="EA638"/>
      <c r="EB638"/>
      <c r="EC638"/>
      <c r="ED638"/>
      <c r="EE638"/>
      <c r="EF638" s="159"/>
      <c r="EG638"/>
      <c r="EH638"/>
      <c r="EI638"/>
      <c r="EJ638"/>
      <c r="EK638"/>
      <c r="EL638" s="149"/>
      <c r="EM638"/>
      <c r="EN638"/>
      <c r="EO638"/>
      <c r="EP638"/>
      <c r="EQ638"/>
      <c r="ER638" s="154"/>
      <c r="ES638"/>
      <c r="ET638"/>
      <c r="EU638"/>
      <c r="EV638"/>
      <c r="EW638"/>
      <c r="EX638"/>
      <c r="EY638"/>
      <c r="EZ638"/>
      <c r="FA638" s="154"/>
      <c r="FB638"/>
      <c r="FC638"/>
      <c r="FD638" s="154"/>
      <c r="FE638"/>
      <c r="FF638"/>
      <c r="FG638" s="154"/>
      <c r="FH638"/>
      <c r="FI638"/>
      <c r="FJ638" s="154"/>
      <c r="FK638"/>
      <c r="FL638"/>
      <c r="FM638" s="154"/>
      <c r="FN638"/>
      <c r="FO638"/>
      <c r="FP638" s="154"/>
      <c r="FQ638"/>
      <c r="FR638"/>
      <c r="FS638"/>
      <c r="FT638"/>
      <c r="FU638"/>
      <c r="FV638"/>
      <c r="FW638"/>
      <c r="FX638"/>
      <c r="FY638"/>
      <c r="FZ638"/>
      <c r="GA638" s="248"/>
    </row>
    <row r="639" spans="1:183" s="13" customFormat="1" ht="21" customHeight="1">
      <c r="A639" s="46"/>
      <c r="B639" s="50"/>
      <c r="C639" s="52"/>
      <c r="D639" s="50"/>
      <c r="E639" s="27"/>
      <c r="F639" s="34"/>
      <c r="G639" s="34"/>
      <c r="H639" s="271"/>
      <c r="I639" s="131"/>
      <c r="J639" s="34"/>
      <c r="K639" s="271"/>
      <c r="L639" s="148"/>
      <c r="M639" s="131"/>
      <c r="N639" s="190"/>
      <c r="O639" s="144"/>
      <c r="P639" s="54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 s="154"/>
      <c r="BS639"/>
      <c r="BT639"/>
      <c r="BU639"/>
      <c r="BV639"/>
      <c r="BW639"/>
      <c r="BX639" s="154"/>
      <c r="BY639"/>
      <c r="BZ639"/>
      <c r="CA639" s="154"/>
      <c r="CB639"/>
      <c r="CC639"/>
      <c r="CD639" s="154"/>
      <c r="CE639"/>
      <c r="CF639"/>
      <c r="CG639"/>
      <c r="CH639"/>
      <c r="CI639"/>
      <c r="CJ639"/>
      <c r="CK639"/>
      <c r="CL639"/>
      <c r="CM639"/>
      <c r="CN639"/>
      <c r="CO639"/>
      <c r="CP639" s="154"/>
      <c r="CQ639"/>
      <c r="CR639"/>
      <c r="CS639"/>
      <c r="CT639"/>
      <c r="CU639"/>
      <c r="CV639" s="154"/>
      <c r="CW639"/>
      <c r="CX639"/>
      <c r="CY639"/>
      <c r="CZ639"/>
      <c r="DA639"/>
      <c r="DB639"/>
      <c r="DC639"/>
      <c r="DD639"/>
      <c r="DE639"/>
      <c r="DF639"/>
      <c r="DG639"/>
      <c r="DH639" s="154"/>
      <c r="DI639"/>
      <c r="DJ639"/>
      <c r="DK639" s="154"/>
      <c r="DL639"/>
      <c r="DM639"/>
      <c r="DN639" s="154"/>
      <c r="DO639"/>
      <c r="DP639"/>
      <c r="DQ639"/>
      <c r="DR639"/>
      <c r="DS639"/>
      <c r="DT639"/>
      <c r="DU639"/>
      <c r="DV639"/>
      <c r="DW639"/>
      <c r="DX639"/>
      <c r="DY639" s="154"/>
      <c r="DZ639"/>
      <c r="EA639"/>
      <c r="EB639"/>
      <c r="EC639"/>
      <c r="ED639"/>
      <c r="EE639"/>
      <c r="EF639" s="159"/>
      <c r="EG639"/>
      <c r="EH639"/>
      <c r="EI639"/>
      <c r="EJ639"/>
      <c r="EK639"/>
      <c r="EL639" s="149"/>
      <c r="EM639"/>
      <c r="EN639"/>
      <c r="EO639"/>
      <c r="EP639"/>
      <c r="EQ639"/>
      <c r="ER639" s="154"/>
      <c r="ES639"/>
      <c r="ET639"/>
      <c r="EU639"/>
      <c r="EV639"/>
      <c r="EW639"/>
      <c r="EX639"/>
      <c r="EY639"/>
      <c r="EZ639"/>
      <c r="FA639" s="154"/>
      <c r="FB639"/>
      <c r="FC639"/>
      <c r="FD639" s="154"/>
      <c r="FE639"/>
      <c r="FF639"/>
      <c r="FG639" s="154"/>
      <c r="FH639"/>
      <c r="FI639"/>
      <c r="FJ639" s="154"/>
      <c r="FK639"/>
      <c r="FL639"/>
      <c r="FM639" s="154"/>
      <c r="FN639"/>
      <c r="FO639"/>
      <c r="FP639" s="154"/>
      <c r="FQ639"/>
      <c r="FR639"/>
      <c r="FS639"/>
      <c r="FT639"/>
      <c r="FU639"/>
      <c r="FV639"/>
      <c r="FW639"/>
      <c r="FX639"/>
      <c r="FY639"/>
      <c r="FZ639"/>
      <c r="GA639" s="248"/>
    </row>
    <row r="640" spans="1:183" s="13" customFormat="1" ht="21" customHeight="1">
      <c r="A640" s="46"/>
      <c r="B640" s="50"/>
      <c r="C640" s="52"/>
      <c r="D640" s="50"/>
      <c r="E640" s="27"/>
      <c r="F640" s="34"/>
      <c r="G640" s="34"/>
      <c r="H640" s="271"/>
      <c r="I640" s="131"/>
      <c r="J640" s="34"/>
      <c r="K640" s="271"/>
      <c r="L640" s="148"/>
      <c r="M640" s="131"/>
      <c r="N640" s="190"/>
      <c r="O640" s="144"/>
      <c r="P640" s="54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 s="154"/>
      <c r="BS640"/>
      <c r="BT640"/>
      <c r="BU640"/>
      <c r="BV640"/>
      <c r="BW640"/>
      <c r="BX640" s="154"/>
      <c r="BY640"/>
      <c r="BZ640"/>
      <c r="CA640" s="154"/>
      <c r="CB640"/>
      <c r="CC640"/>
      <c r="CD640" s="154"/>
      <c r="CE640"/>
      <c r="CF640"/>
      <c r="CG640"/>
      <c r="CH640"/>
      <c r="CI640"/>
      <c r="CJ640"/>
      <c r="CK640"/>
      <c r="CL640"/>
      <c r="CM640"/>
      <c r="CN640"/>
      <c r="CO640"/>
      <c r="CP640" s="154"/>
      <c r="CQ640"/>
      <c r="CR640"/>
      <c r="CS640"/>
      <c r="CT640"/>
      <c r="CU640"/>
      <c r="CV640" s="154"/>
      <c r="CW640"/>
      <c r="CX640"/>
      <c r="CY640"/>
      <c r="CZ640"/>
      <c r="DA640"/>
      <c r="DB640"/>
      <c r="DC640"/>
      <c r="DD640"/>
      <c r="DE640"/>
      <c r="DF640"/>
      <c r="DG640"/>
      <c r="DH640" s="154"/>
      <c r="DI640"/>
      <c r="DJ640"/>
      <c r="DK640" s="154"/>
      <c r="DL640"/>
      <c r="DM640"/>
      <c r="DN640" s="154"/>
      <c r="DO640"/>
      <c r="DP640"/>
      <c r="DQ640"/>
      <c r="DR640"/>
      <c r="DS640"/>
      <c r="DT640"/>
      <c r="DU640"/>
      <c r="DV640"/>
      <c r="DW640"/>
      <c r="DX640"/>
      <c r="DY640" s="154"/>
      <c r="DZ640"/>
      <c r="EA640"/>
      <c r="EB640"/>
      <c r="EC640"/>
      <c r="ED640"/>
      <c r="EE640"/>
      <c r="EF640" s="159"/>
      <c r="EG640"/>
      <c r="EH640"/>
      <c r="EI640"/>
      <c r="EJ640"/>
      <c r="EK640"/>
      <c r="EL640" s="149"/>
      <c r="EM640"/>
      <c r="EN640"/>
      <c r="EO640"/>
      <c r="EP640"/>
      <c r="EQ640"/>
      <c r="ER640" s="154"/>
      <c r="ES640"/>
      <c r="ET640"/>
      <c r="EU640"/>
      <c r="EV640"/>
      <c r="EW640"/>
      <c r="EX640"/>
      <c r="EY640"/>
      <c r="EZ640"/>
      <c r="FA640" s="154"/>
      <c r="FB640"/>
      <c r="FC640"/>
      <c r="FD640" s="154"/>
      <c r="FE640"/>
      <c r="FF640"/>
      <c r="FG640" s="154"/>
      <c r="FH640"/>
      <c r="FI640"/>
      <c r="FJ640" s="154"/>
      <c r="FK640"/>
      <c r="FL640"/>
      <c r="FM640" s="154"/>
      <c r="FN640"/>
      <c r="FO640"/>
      <c r="FP640" s="154"/>
      <c r="FQ640"/>
      <c r="FR640"/>
      <c r="FS640"/>
      <c r="FT640"/>
      <c r="FU640"/>
      <c r="FV640"/>
      <c r="FW640"/>
      <c r="FX640"/>
      <c r="FY640"/>
      <c r="FZ640"/>
      <c r="GA640" s="248"/>
    </row>
    <row r="641" spans="1:183" s="13" customFormat="1" ht="21" customHeight="1">
      <c r="A641" s="46"/>
      <c r="B641" s="50"/>
      <c r="C641" s="52"/>
      <c r="D641" s="50"/>
      <c r="E641" s="27"/>
      <c r="F641" s="34"/>
      <c r="G641" s="34"/>
      <c r="H641" s="271"/>
      <c r="I641" s="131"/>
      <c r="J641" s="34"/>
      <c r="K641" s="271"/>
      <c r="L641" s="148"/>
      <c r="M641" s="131"/>
      <c r="N641" s="190"/>
      <c r="O641" s="144"/>
      <c r="P641" s="54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 s="154"/>
      <c r="BS641"/>
      <c r="BT641"/>
      <c r="BU641"/>
      <c r="BV641"/>
      <c r="BW641"/>
      <c r="BX641" s="154"/>
      <c r="BY641"/>
      <c r="BZ641"/>
      <c r="CA641" s="154"/>
      <c r="CB641"/>
      <c r="CC641"/>
      <c r="CD641" s="154"/>
      <c r="CE641"/>
      <c r="CF641"/>
      <c r="CG641"/>
      <c r="CH641"/>
      <c r="CI641"/>
      <c r="CJ641"/>
      <c r="CK641"/>
      <c r="CL641"/>
      <c r="CM641"/>
      <c r="CN641"/>
      <c r="CO641"/>
      <c r="CP641" s="154"/>
      <c r="CQ641"/>
      <c r="CR641"/>
      <c r="CS641"/>
      <c r="CT641"/>
      <c r="CU641"/>
      <c r="CV641" s="154"/>
      <c r="CW641"/>
      <c r="CX641"/>
      <c r="CY641"/>
      <c r="CZ641"/>
      <c r="DA641"/>
      <c r="DB641"/>
      <c r="DC641"/>
      <c r="DD641"/>
      <c r="DE641"/>
      <c r="DF641"/>
      <c r="DG641"/>
      <c r="DH641" s="154"/>
      <c r="DI641"/>
      <c r="DJ641"/>
      <c r="DK641" s="154"/>
      <c r="DL641"/>
      <c r="DM641"/>
      <c r="DN641" s="154"/>
      <c r="DO641"/>
      <c r="DP641"/>
      <c r="DQ641"/>
      <c r="DR641"/>
      <c r="DS641"/>
      <c r="DT641"/>
      <c r="DU641"/>
      <c r="DV641"/>
      <c r="DW641"/>
      <c r="DX641"/>
      <c r="DY641" s="154"/>
      <c r="DZ641"/>
      <c r="EA641"/>
      <c r="EB641"/>
      <c r="EC641"/>
      <c r="ED641"/>
      <c r="EE641"/>
      <c r="EF641" s="159"/>
      <c r="EG641"/>
      <c r="EH641"/>
      <c r="EI641"/>
      <c r="EJ641"/>
      <c r="EK641"/>
      <c r="EL641" s="149"/>
      <c r="EM641"/>
      <c r="EN641"/>
      <c r="EO641"/>
      <c r="EP641"/>
      <c r="EQ641"/>
      <c r="ER641" s="154"/>
      <c r="ES641"/>
      <c r="ET641"/>
      <c r="EU641"/>
      <c r="EV641"/>
      <c r="EW641"/>
      <c r="EX641"/>
      <c r="EY641"/>
      <c r="EZ641"/>
      <c r="FA641" s="154"/>
      <c r="FB641"/>
      <c r="FC641"/>
      <c r="FD641" s="154"/>
      <c r="FE641"/>
      <c r="FF641"/>
      <c r="FG641" s="154"/>
      <c r="FH641"/>
      <c r="FI641"/>
      <c r="FJ641" s="154"/>
      <c r="FK641"/>
      <c r="FL641"/>
      <c r="FM641" s="154"/>
      <c r="FN641"/>
      <c r="FO641"/>
      <c r="FP641" s="154"/>
      <c r="FQ641"/>
      <c r="FR641"/>
      <c r="FS641"/>
      <c r="FT641"/>
      <c r="FU641"/>
      <c r="FV641"/>
      <c r="FW641"/>
      <c r="FX641"/>
      <c r="FY641"/>
      <c r="FZ641"/>
      <c r="GA641" s="248"/>
    </row>
    <row r="642" spans="1:183" s="13" customFormat="1" ht="21" customHeight="1">
      <c r="A642" s="46"/>
      <c r="B642" s="50"/>
      <c r="C642" s="52"/>
      <c r="D642" s="50"/>
      <c r="E642" s="27"/>
      <c r="F642" s="34"/>
      <c r="G642" s="34"/>
      <c r="H642" s="271"/>
      <c r="I642" s="131"/>
      <c r="J642" s="34"/>
      <c r="K642" s="271"/>
      <c r="L642" s="148"/>
      <c r="M642" s="131"/>
      <c r="N642" s="190"/>
      <c r="O642" s="144"/>
      <c r="P642" s="54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 s="154"/>
      <c r="BS642"/>
      <c r="BT642"/>
      <c r="BU642"/>
      <c r="BV642"/>
      <c r="BW642"/>
      <c r="BX642" s="154"/>
      <c r="BY642"/>
      <c r="BZ642"/>
      <c r="CA642" s="154"/>
      <c r="CB642"/>
      <c r="CC642"/>
      <c r="CD642" s="154"/>
      <c r="CE642"/>
      <c r="CF642"/>
      <c r="CG642"/>
      <c r="CH642"/>
      <c r="CI642"/>
      <c r="CJ642"/>
      <c r="CK642"/>
      <c r="CL642"/>
      <c r="CM642"/>
      <c r="CN642"/>
      <c r="CO642"/>
      <c r="CP642" s="154"/>
      <c r="CQ642"/>
      <c r="CR642"/>
      <c r="CS642"/>
      <c r="CT642"/>
      <c r="CU642"/>
      <c r="CV642" s="154"/>
      <c r="CW642"/>
      <c r="CX642"/>
      <c r="CY642"/>
      <c r="CZ642"/>
      <c r="DA642"/>
      <c r="DB642"/>
      <c r="DC642"/>
      <c r="DD642"/>
      <c r="DE642"/>
      <c r="DF642"/>
      <c r="DG642"/>
      <c r="DH642" s="154"/>
      <c r="DI642"/>
      <c r="DJ642"/>
      <c r="DK642" s="154"/>
      <c r="DL642"/>
      <c r="DM642"/>
      <c r="DN642" s="154"/>
      <c r="DO642"/>
      <c r="DP642"/>
      <c r="DQ642"/>
      <c r="DR642"/>
      <c r="DS642"/>
      <c r="DT642"/>
      <c r="DU642"/>
      <c r="DV642"/>
      <c r="DW642"/>
      <c r="DX642"/>
      <c r="DY642" s="154"/>
      <c r="DZ642"/>
      <c r="EA642"/>
      <c r="EB642"/>
      <c r="EC642"/>
      <c r="ED642"/>
      <c r="EE642"/>
      <c r="EF642" s="159"/>
      <c r="EG642"/>
      <c r="EH642"/>
      <c r="EI642"/>
      <c r="EJ642"/>
      <c r="EK642"/>
      <c r="EL642" s="149"/>
      <c r="EM642"/>
      <c r="EN642"/>
      <c r="EO642"/>
      <c r="EP642"/>
      <c r="EQ642"/>
      <c r="ER642" s="154"/>
      <c r="ES642"/>
      <c r="ET642"/>
      <c r="EU642"/>
      <c r="EV642"/>
      <c r="EW642"/>
      <c r="EX642"/>
      <c r="EY642"/>
      <c r="EZ642"/>
      <c r="FA642" s="154"/>
      <c r="FB642"/>
      <c r="FC642"/>
      <c r="FD642" s="154"/>
      <c r="FE642"/>
      <c r="FF642"/>
      <c r="FG642" s="154"/>
      <c r="FH642"/>
      <c r="FI642"/>
      <c r="FJ642" s="154"/>
      <c r="FK642"/>
      <c r="FL642"/>
      <c r="FM642" s="154"/>
      <c r="FN642"/>
      <c r="FO642"/>
      <c r="FP642" s="154"/>
      <c r="FQ642"/>
      <c r="FR642"/>
      <c r="FS642"/>
      <c r="FT642"/>
      <c r="FU642"/>
      <c r="FV642"/>
      <c r="FW642"/>
      <c r="FX642"/>
      <c r="FY642"/>
      <c r="FZ642"/>
      <c r="GA642" s="248"/>
    </row>
    <row r="643" spans="1:183" s="13" customFormat="1" ht="21" customHeight="1">
      <c r="A643" s="46"/>
      <c r="B643" s="50"/>
      <c r="C643" s="52"/>
      <c r="D643" s="50"/>
      <c r="E643" s="27"/>
      <c r="F643" s="34"/>
      <c r="G643" s="34"/>
      <c r="H643" s="271"/>
      <c r="I643" s="131"/>
      <c r="J643" s="34"/>
      <c r="K643" s="271"/>
      <c r="L643" s="148"/>
      <c r="M643" s="131"/>
      <c r="N643" s="190"/>
      <c r="O643" s="144"/>
      <c r="P643" s="54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 s="154"/>
      <c r="BS643"/>
      <c r="BT643"/>
      <c r="BU643"/>
      <c r="BV643"/>
      <c r="BW643"/>
      <c r="BX643" s="154"/>
      <c r="BY643"/>
      <c r="BZ643"/>
      <c r="CA643" s="154"/>
      <c r="CB643"/>
      <c r="CC643"/>
      <c r="CD643" s="154"/>
      <c r="CE643"/>
      <c r="CF643"/>
      <c r="CG643"/>
      <c r="CH643"/>
      <c r="CI643"/>
      <c r="CJ643"/>
      <c r="CK643"/>
      <c r="CL643"/>
      <c r="CM643"/>
      <c r="CN643"/>
      <c r="CO643"/>
      <c r="CP643" s="154"/>
      <c r="CQ643"/>
      <c r="CR643"/>
      <c r="CS643"/>
      <c r="CT643"/>
      <c r="CU643"/>
      <c r="CV643" s="154"/>
      <c r="CW643"/>
      <c r="CX643"/>
      <c r="CY643"/>
      <c r="CZ643"/>
      <c r="DA643"/>
      <c r="DB643"/>
      <c r="DC643"/>
      <c r="DD643"/>
      <c r="DE643"/>
      <c r="DF643"/>
      <c r="DG643"/>
      <c r="DH643" s="154"/>
      <c r="DI643"/>
      <c r="DJ643"/>
      <c r="DK643" s="154"/>
      <c r="DL643"/>
      <c r="DM643"/>
      <c r="DN643" s="154"/>
      <c r="DO643"/>
      <c r="DP643"/>
      <c r="DQ643"/>
      <c r="DR643"/>
      <c r="DS643"/>
      <c r="DT643"/>
      <c r="DU643"/>
      <c r="DV643"/>
      <c r="DW643"/>
      <c r="DX643"/>
      <c r="DY643" s="154"/>
      <c r="DZ643"/>
      <c r="EA643"/>
      <c r="EB643"/>
      <c r="EC643"/>
      <c r="ED643"/>
      <c r="EE643"/>
      <c r="EF643" s="159"/>
      <c r="EG643"/>
      <c r="EH643"/>
      <c r="EI643"/>
      <c r="EJ643"/>
      <c r="EK643"/>
      <c r="EL643" s="149"/>
      <c r="EM643"/>
      <c r="EN643"/>
      <c r="EO643"/>
      <c r="EP643"/>
      <c r="EQ643"/>
      <c r="ER643" s="154"/>
      <c r="ES643"/>
      <c r="ET643"/>
      <c r="EU643"/>
      <c r="EV643"/>
      <c r="EW643"/>
      <c r="EX643"/>
      <c r="EY643"/>
      <c r="EZ643"/>
      <c r="FA643" s="154"/>
      <c r="FB643"/>
      <c r="FC643"/>
      <c r="FD643" s="154"/>
      <c r="FE643"/>
      <c r="FF643"/>
      <c r="FG643" s="154"/>
      <c r="FH643"/>
      <c r="FI643"/>
      <c r="FJ643" s="154"/>
      <c r="FK643"/>
      <c r="FL643"/>
      <c r="FM643" s="154"/>
      <c r="FN643"/>
      <c r="FO643"/>
      <c r="FP643" s="154"/>
      <c r="FQ643"/>
      <c r="FR643"/>
      <c r="FS643"/>
      <c r="FT643"/>
      <c r="FU643"/>
      <c r="FV643"/>
      <c r="FW643"/>
      <c r="FX643"/>
      <c r="FY643"/>
      <c r="FZ643"/>
      <c r="GA643" s="248"/>
    </row>
    <row r="644" spans="1:183" s="13" customFormat="1" ht="21" customHeight="1">
      <c r="A644" s="46"/>
      <c r="B644" s="50"/>
      <c r="C644" s="52"/>
      <c r="D644" s="50"/>
      <c r="E644" s="27"/>
      <c r="F644" s="34"/>
      <c r="G644" s="34"/>
      <c r="H644" s="271"/>
      <c r="I644" s="131"/>
      <c r="J644" s="34"/>
      <c r="K644" s="271"/>
      <c r="L644" s="148"/>
      <c r="M644" s="131"/>
      <c r="N644" s="190"/>
      <c r="O644" s="144"/>
      <c r="P644" s="5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 s="154"/>
      <c r="BS644"/>
      <c r="BT644"/>
      <c r="BU644"/>
      <c r="BV644"/>
      <c r="BW644"/>
      <c r="BX644" s="154"/>
      <c r="BY644"/>
      <c r="BZ644"/>
      <c r="CA644" s="154"/>
      <c r="CB644"/>
      <c r="CC644"/>
      <c r="CD644" s="154"/>
      <c r="CE644"/>
      <c r="CF644"/>
      <c r="CG644"/>
      <c r="CH644"/>
      <c r="CI644"/>
      <c r="CJ644"/>
      <c r="CK644"/>
      <c r="CL644"/>
      <c r="CM644"/>
      <c r="CN644"/>
      <c r="CO644"/>
      <c r="CP644" s="154"/>
      <c r="CQ644"/>
      <c r="CR644"/>
      <c r="CS644"/>
      <c r="CT644"/>
      <c r="CU644"/>
      <c r="CV644" s="154"/>
      <c r="CW644"/>
      <c r="CX644"/>
      <c r="CY644"/>
      <c r="CZ644"/>
      <c r="DA644"/>
      <c r="DB644"/>
      <c r="DC644"/>
      <c r="DD644"/>
      <c r="DE644"/>
      <c r="DF644"/>
      <c r="DG644"/>
      <c r="DH644" s="154"/>
      <c r="DI644"/>
      <c r="DJ644"/>
      <c r="DK644" s="154"/>
      <c r="DL644"/>
      <c r="DM644"/>
      <c r="DN644" s="154"/>
      <c r="DO644"/>
      <c r="DP644"/>
      <c r="DQ644"/>
      <c r="DR644"/>
      <c r="DS644"/>
      <c r="DT644"/>
      <c r="DU644"/>
      <c r="DV644"/>
      <c r="DW644"/>
      <c r="DX644"/>
      <c r="DY644" s="154"/>
      <c r="DZ644"/>
      <c r="EA644"/>
      <c r="EB644"/>
      <c r="EC644"/>
      <c r="ED644"/>
      <c r="EE644"/>
      <c r="EF644" s="159"/>
      <c r="EG644"/>
      <c r="EH644"/>
      <c r="EI644"/>
      <c r="EJ644"/>
      <c r="EK644"/>
      <c r="EL644" s="149"/>
      <c r="EM644"/>
      <c r="EN644"/>
      <c r="EO644"/>
      <c r="EP644"/>
      <c r="EQ644"/>
      <c r="ER644" s="154"/>
      <c r="ES644"/>
      <c r="ET644"/>
      <c r="EU644"/>
      <c r="EV644"/>
      <c r="EW644"/>
      <c r="EX644"/>
      <c r="EY644"/>
      <c r="EZ644"/>
      <c r="FA644" s="154"/>
      <c r="FB644"/>
      <c r="FC644"/>
      <c r="FD644" s="154"/>
      <c r="FE644"/>
      <c r="FF644"/>
      <c r="FG644" s="154"/>
      <c r="FH644"/>
      <c r="FI644"/>
      <c r="FJ644" s="154"/>
      <c r="FK644"/>
      <c r="FL644"/>
      <c r="FM644" s="154"/>
      <c r="FN644"/>
      <c r="FO644"/>
      <c r="FP644" s="154"/>
      <c r="FQ644"/>
      <c r="FR644"/>
      <c r="FS644"/>
      <c r="FT644"/>
      <c r="FU644"/>
      <c r="FV644"/>
      <c r="FW644"/>
      <c r="FX644"/>
      <c r="FY644"/>
      <c r="FZ644"/>
      <c r="GA644" s="248"/>
    </row>
    <row r="645" spans="1:183" s="13" customFormat="1" ht="21" customHeight="1">
      <c r="A645" s="46"/>
      <c r="B645" s="50"/>
      <c r="C645" s="52"/>
      <c r="D645" s="50"/>
      <c r="E645" s="27"/>
      <c r="F645" s="34"/>
      <c r="G645" s="34"/>
      <c r="H645" s="271"/>
      <c r="I645" s="131"/>
      <c r="J645" s="34"/>
      <c r="K645" s="271"/>
      <c r="L645" s="148"/>
      <c r="M645" s="131"/>
      <c r="N645" s="190"/>
      <c r="O645" s="144"/>
      <c r="P645" s="54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 s="154"/>
      <c r="BS645"/>
      <c r="BT645"/>
      <c r="BU645"/>
      <c r="BV645"/>
      <c r="BW645"/>
      <c r="BX645" s="154"/>
      <c r="BY645"/>
      <c r="BZ645"/>
      <c r="CA645" s="154"/>
      <c r="CB645"/>
      <c r="CC645"/>
      <c r="CD645" s="154"/>
      <c r="CE645"/>
      <c r="CF645"/>
      <c r="CG645"/>
      <c r="CH645"/>
      <c r="CI645"/>
      <c r="CJ645"/>
      <c r="CK645"/>
      <c r="CL645"/>
      <c r="CM645"/>
      <c r="CN645"/>
      <c r="CO645"/>
      <c r="CP645" s="154"/>
      <c r="CQ645"/>
      <c r="CR645"/>
      <c r="CS645"/>
      <c r="CT645"/>
      <c r="CU645"/>
      <c r="CV645" s="154"/>
      <c r="CW645"/>
      <c r="CX645"/>
      <c r="CY645"/>
      <c r="CZ645"/>
      <c r="DA645"/>
      <c r="DB645"/>
      <c r="DC645"/>
      <c r="DD645"/>
      <c r="DE645"/>
      <c r="DF645"/>
      <c r="DG645"/>
      <c r="DH645" s="154"/>
      <c r="DI645"/>
      <c r="DJ645"/>
      <c r="DK645" s="154"/>
      <c r="DL645"/>
      <c r="DM645"/>
      <c r="DN645" s="154"/>
      <c r="DO645"/>
      <c r="DP645"/>
      <c r="DQ645"/>
      <c r="DR645"/>
      <c r="DS645"/>
      <c r="DT645"/>
      <c r="DU645"/>
      <c r="DV645"/>
      <c r="DW645"/>
      <c r="DX645"/>
      <c r="DY645" s="154"/>
      <c r="DZ645"/>
      <c r="EA645"/>
      <c r="EB645"/>
      <c r="EC645"/>
      <c r="ED645"/>
      <c r="EE645"/>
      <c r="EF645" s="159"/>
      <c r="EG645"/>
      <c r="EH645"/>
      <c r="EI645"/>
      <c r="EJ645"/>
      <c r="EK645"/>
      <c r="EL645" s="149"/>
      <c r="EM645"/>
      <c r="EN645"/>
      <c r="EO645"/>
      <c r="EP645"/>
      <c r="EQ645"/>
      <c r="ER645" s="154"/>
      <c r="ES645"/>
      <c r="ET645"/>
      <c r="EU645"/>
      <c r="EV645"/>
      <c r="EW645"/>
      <c r="EX645"/>
      <c r="EY645"/>
      <c r="EZ645"/>
      <c r="FA645" s="154"/>
      <c r="FB645"/>
      <c r="FC645"/>
      <c r="FD645" s="154"/>
      <c r="FE645"/>
      <c r="FF645"/>
      <c r="FG645" s="154"/>
      <c r="FH645"/>
      <c r="FI645"/>
      <c r="FJ645" s="154"/>
      <c r="FK645"/>
      <c r="FL645"/>
      <c r="FM645" s="154"/>
      <c r="FN645"/>
      <c r="FO645"/>
      <c r="FP645" s="154"/>
      <c r="FQ645"/>
      <c r="FR645"/>
      <c r="FS645"/>
      <c r="FT645"/>
      <c r="FU645"/>
      <c r="FV645"/>
      <c r="FW645"/>
      <c r="FX645"/>
      <c r="FY645"/>
      <c r="FZ645"/>
      <c r="GA645" s="248"/>
    </row>
    <row r="646" spans="1:183" s="13" customFormat="1" ht="21" customHeight="1">
      <c r="A646" s="46"/>
      <c r="B646" s="50"/>
      <c r="C646" s="52"/>
      <c r="D646" s="50"/>
      <c r="E646" s="27"/>
      <c r="F646" s="34"/>
      <c r="G646" s="34"/>
      <c r="H646" s="271"/>
      <c r="I646" s="131"/>
      <c r="J646" s="34"/>
      <c r="K646" s="271"/>
      <c r="L646" s="148"/>
      <c r="M646" s="131"/>
      <c r="N646" s="190"/>
      <c r="O646" s="144"/>
      <c r="P646" s="54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 s="154"/>
      <c r="BS646"/>
      <c r="BT646"/>
      <c r="BU646"/>
      <c r="BV646"/>
      <c r="BW646"/>
      <c r="BX646" s="154"/>
      <c r="BY646"/>
      <c r="BZ646"/>
      <c r="CA646" s="154"/>
      <c r="CB646"/>
      <c r="CC646"/>
      <c r="CD646" s="154"/>
      <c r="CE646"/>
      <c r="CF646"/>
      <c r="CG646"/>
      <c r="CH646"/>
      <c r="CI646"/>
      <c r="CJ646"/>
      <c r="CK646"/>
      <c r="CL646"/>
      <c r="CM646"/>
      <c r="CN646"/>
      <c r="CO646"/>
      <c r="CP646" s="154"/>
      <c r="CQ646"/>
      <c r="CR646"/>
      <c r="CS646"/>
      <c r="CT646"/>
      <c r="CU646"/>
      <c r="CV646" s="154"/>
      <c r="CW646"/>
      <c r="CX646"/>
      <c r="CY646"/>
      <c r="CZ646"/>
      <c r="DA646"/>
      <c r="DB646"/>
      <c r="DC646"/>
      <c r="DD646"/>
      <c r="DE646"/>
      <c r="DF646"/>
      <c r="DG646"/>
      <c r="DH646" s="154"/>
      <c r="DI646"/>
      <c r="DJ646"/>
      <c r="DK646" s="154"/>
      <c r="DL646"/>
      <c r="DM646"/>
      <c r="DN646" s="154"/>
      <c r="DO646"/>
      <c r="DP646"/>
      <c r="DQ646"/>
      <c r="DR646"/>
      <c r="DS646"/>
      <c r="DT646"/>
      <c r="DU646"/>
      <c r="DV646"/>
      <c r="DW646"/>
      <c r="DX646"/>
      <c r="DY646" s="154"/>
      <c r="DZ646"/>
      <c r="EA646"/>
      <c r="EB646"/>
      <c r="EC646"/>
      <c r="ED646"/>
      <c r="EE646"/>
      <c r="EF646" s="159"/>
      <c r="EG646"/>
      <c r="EH646"/>
      <c r="EI646"/>
      <c r="EJ646"/>
      <c r="EK646"/>
      <c r="EL646" s="149"/>
      <c r="EM646"/>
      <c r="EN646"/>
      <c r="EO646"/>
      <c r="EP646"/>
      <c r="EQ646"/>
      <c r="ER646" s="154"/>
      <c r="ES646"/>
      <c r="ET646"/>
      <c r="EU646"/>
      <c r="EV646"/>
      <c r="EW646"/>
      <c r="EX646"/>
      <c r="EY646"/>
      <c r="EZ646"/>
      <c r="FA646" s="154"/>
      <c r="FB646"/>
      <c r="FC646"/>
      <c r="FD646" s="154"/>
      <c r="FE646"/>
      <c r="FF646"/>
      <c r="FG646" s="154"/>
      <c r="FH646"/>
      <c r="FI646"/>
      <c r="FJ646" s="154"/>
      <c r="FK646"/>
      <c r="FL646"/>
      <c r="FM646" s="154"/>
      <c r="FN646"/>
      <c r="FO646"/>
      <c r="FP646" s="154"/>
      <c r="FQ646"/>
      <c r="FR646"/>
      <c r="FS646"/>
      <c r="FT646"/>
      <c r="FU646"/>
      <c r="FV646"/>
      <c r="FW646"/>
      <c r="FX646"/>
      <c r="FY646"/>
      <c r="FZ646"/>
      <c r="GA646" s="248"/>
    </row>
    <row r="647" spans="1:183" s="13" customFormat="1" ht="21" customHeight="1">
      <c r="A647" s="46"/>
      <c r="B647" s="50"/>
      <c r="C647" s="52"/>
      <c r="D647" s="50"/>
      <c r="E647" s="27"/>
      <c r="F647" s="34"/>
      <c r="G647" s="34"/>
      <c r="H647" s="271"/>
      <c r="I647" s="131"/>
      <c r="J647" s="34"/>
      <c r="K647" s="271"/>
      <c r="L647" s="148"/>
      <c r="M647" s="131"/>
      <c r="N647" s="190"/>
      <c r="O647" s="144"/>
      <c r="P647" s="54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 s="154"/>
      <c r="BS647"/>
      <c r="BT647"/>
      <c r="BU647"/>
      <c r="BV647"/>
      <c r="BW647"/>
      <c r="BX647" s="154"/>
      <c r="BY647"/>
      <c r="BZ647"/>
      <c r="CA647" s="154"/>
      <c r="CB647"/>
      <c r="CC647"/>
      <c r="CD647" s="154"/>
      <c r="CE647"/>
      <c r="CF647"/>
      <c r="CG647"/>
      <c r="CH647"/>
      <c r="CI647"/>
      <c r="CJ647"/>
      <c r="CK647"/>
      <c r="CL647"/>
      <c r="CM647"/>
      <c r="CN647"/>
      <c r="CO647"/>
      <c r="CP647" s="154"/>
      <c r="CQ647"/>
      <c r="CR647"/>
      <c r="CS647"/>
      <c r="CT647"/>
      <c r="CU647"/>
      <c r="CV647" s="154"/>
      <c r="CW647"/>
      <c r="CX647"/>
      <c r="CY647"/>
      <c r="CZ647"/>
      <c r="DA647"/>
      <c r="DB647"/>
      <c r="DC647"/>
      <c r="DD647"/>
      <c r="DE647"/>
      <c r="DF647"/>
      <c r="DG647"/>
      <c r="DH647" s="154"/>
      <c r="DI647"/>
      <c r="DJ647"/>
      <c r="DK647" s="154"/>
      <c r="DL647"/>
      <c r="DM647"/>
      <c r="DN647" s="154"/>
      <c r="DO647"/>
      <c r="DP647"/>
      <c r="DQ647"/>
      <c r="DR647"/>
      <c r="DS647"/>
      <c r="DT647"/>
      <c r="DU647"/>
      <c r="DV647"/>
      <c r="DW647"/>
      <c r="DX647"/>
      <c r="DY647" s="154"/>
      <c r="DZ647"/>
      <c r="EA647"/>
      <c r="EB647"/>
      <c r="EC647"/>
      <c r="ED647"/>
      <c r="EE647"/>
      <c r="EF647" s="159"/>
      <c r="EG647"/>
      <c r="EH647"/>
      <c r="EI647"/>
      <c r="EJ647"/>
      <c r="EK647"/>
      <c r="EL647" s="149"/>
      <c r="EM647"/>
      <c r="EN647"/>
      <c r="EO647"/>
      <c r="EP647"/>
      <c r="EQ647"/>
      <c r="ER647" s="154"/>
      <c r="ES647"/>
      <c r="ET647"/>
      <c r="EU647"/>
      <c r="EV647"/>
      <c r="EW647"/>
      <c r="EX647"/>
      <c r="EY647"/>
      <c r="EZ647"/>
      <c r="FA647" s="154"/>
      <c r="FB647"/>
      <c r="FC647"/>
      <c r="FD647" s="154"/>
      <c r="FE647"/>
      <c r="FF647"/>
      <c r="FG647" s="154"/>
      <c r="FH647"/>
      <c r="FI647"/>
      <c r="FJ647" s="154"/>
      <c r="FK647"/>
      <c r="FL647"/>
      <c r="FM647" s="154"/>
      <c r="FN647"/>
      <c r="FO647"/>
      <c r="FP647" s="154"/>
      <c r="FQ647"/>
      <c r="FR647"/>
      <c r="FS647"/>
      <c r="FT647"/>
      <c r="FU647"/>
      <c r="FV647"/>
      <c r="FW647"/>
      <c r="FX647"/>
      <c r="FY647"/>
      <c r="FZ647"/>
      <c r="GA647" s="248"/>
    </row>
    <row r="648" spans="1:183" s="13" customFormat="1" ht="21" customHeight="1">
      <c r="A648" s="46"/>
      <c r="B648" s="50"/>
      <c r="C648" s="52"/>
      <c r="D648" s="50"/>
      <c r="E648" s="27"/>
      <c r="F648" s="34"/>
      <c r="G648" s="34"/>
      <c r="H648" s="271"/>
      <c r="I648" s="131"/>
      <c r="J648" s="34"/>
      <c r="K648" s="271"/>
      <c r="L648" s="148"/>
      <c r="M648" s="131"/>
      <c r="N648" s="190"/>
      <c r="O648" s="144"/>
      <c r="P648" s="54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 s="154"/>
      <c r="BS648"/>
      <c r="BT648"/>
      <c r="BU648"/>
      <c r="BV648"/>
      <c r="BW648"/>
      <c r="BX648" s="154"/>
      <c r="BY648"/>
      <c r="BZ648"/>
      <c r="CA648" s="154"/>
      <c r="CB648"/>
      <c r="CC648"/>
      <c r="CD648" s="154"/>
      <c r="CE648"/>
      <c r="CF648"/>
      <c r="CG648"/>
      <c r="CH648"/>
      <c r="CI648"/>
      <c r="CJ648"/>
      <c r="CK648"/>
      <c r="CL648"/>
      <c r="CM648"/>
      <c r="CN648"/>
      <c r="CO648"/>
      <c r="CP648" s="154"/>
      <c r="CQ648"/>
      <c r="CR648"/>
      <c r="CS648"/>
      <c r="CT648"/>
      <c r="CU648"/>
      <c r="CV648" s="154"/>
      <c r="CW648"/>
      <c r="CX648"/>
      <c r="CY648"/>
      <c r="CZ648"/>
      <c r="DA648"/>
      <c r="DB648"/>
      <c r="DC648"/>
      <c r="DD648"/>
      <c r="DE648"/>
      <c r="DF648"/>
      <c r="DG648"/>
      <c r="DH648" s="154"/>
      <c r="DI648"/>
      <c r="DJ648"/>
      <c r="DK648" s="154"/>
      <c r="DL648"/>
      <c r="DM648"/>
      <c r="DN648" s="154"/>
      <c r="DO648"/>
      <c r="DP648"/>
      <c r="DQ648"/>
      <c r="DR648"/>
      <c r="DS648"/>
      <c r="DT648"/>
      <c r="DU648"/>
      <c r="DV648"/>
      <c r="DW648"/>
      <c r="DX648"/>
      <c r="DY648" s="154"/>
      <c r="DZ648"/>
      <c r="EA648"/>
      <c r="EB648"/>
      <c r="EC648"/>
      <c r="ED648"/>
      <c r="EE648"/>
      <c r="EF648" s="159"/>
      <c r="EG648"/>
      <c r="EH648"/>
      <c r="EI648"/>
      <c r="EJ648"/>
      <c r="EK648"/>
      <c r="EL648" s="149"/>
      <c r="EM648"/>
      <c r="EN648"/>
      <c r="EO648"/>
      <c r="EP648"/>
      <c r="EQ648"/>
      <c r="ER648" s="154"/>
      <c r="ES648"/>
      <c r="ET648"/>
      <c r="EU648"/>
      <c r="EV648"/>
      <c r="EW648"/>
      <c r="EX648"/>
      <c r="EY648"/>
      <c r="EZ648"/>
      <c r="FA648" s="154"/>
      <c r="FB648"/>
      <c r="FC648"/>
      <c r="FD648" s="154"/>
      <c r="FE648"/>
      <c r="FF648"/>
      <c r="FG648" s="154"/>
      <c r="FH648"/>
      <c r="FI648"/>
      <c r="FJ648" s="154"/>
      <c r="FK648"/>
      <c r="FL648"/>
      <c r="FM648" s="154"/>
      <c r="FN648"/>
      <c r="FO648"/>
      <c r="FP648" s="154"/>
      <c r="FQ648"/>
      <c r="FR648"/>
      <c r="FS648"/>
      <c r="FT648"/>
      <c r="FU648"/>
      <c r="FV648"/>
      <c r="FW648"/>
      <c r="FX648"/>
      <c r="FY648"/>
      <c r="FZ648"/>
      <c r="GA648" s="248"/>
    </row>
    <row r="649" spans="1:183" s="13" customFormat="1" ht="21" customHeight="1">
      <c r="A649" s="46"/>
      <c r="B649" s="50"/>
      <c r="C649" s="52"/>
      <c r="D649" s="50"/>
      <c r="E649" s="27"/>
      <c r="F649" s="34"/>
      <c r="G649" s="34"/>
      <c r="H649" s="271"/>
      <c r="I649" s="131"/>
      <c r="J649" s="34"/>
      <c r="K649" s="271"/>
      <c r="L649" s="148"/>
      <c r="M649" s="131"/>
      <c r="N649" s="190"/>
      <c r="O649" s="144"/>
      <c r="P649" s="54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 s="154"/>
      <c r="BS649"/>
      <c r="BT649"/>
      <c r="BU649"/>
      <c r="BV649"/>
      <c r="BW649"/>
      <c r="BX649" s="154"/>
      <c r="BY649"/>
      <c r="BZ649"/>
      <c r="CA649" s="154"/>
      <c r="CB649"/>
      <c r="CC649"/>
      <c r="CD649" s="154"/>
      <c r="CE649"/>
      <c r="CF649"/>
      <c r="CG649"/>
      <c r="CH649"/>
      <c r="CI649"/>
      <c r="CJ649"/>
      <c r="CK649"/>
      <c r="CL649"/>
      <c r="CM649"/>
      <c r="CN649"/>
      <c r="CO649"/>
      <c r="CP649" s="154"/>
      <c r="CQ649"/>
      <c r="CR649"/>
      <c r="CS649"/>
      <c r="CT649"/>
      <c r="CU649"/>
      <c r="CV649" s="154"/>
      <c r="CW649"/>
      <c r="CX649"/>
      <c r="CY649"/>
      <c r="CZ649"/>
      <c r="DA649"/>
      <c r="DB649"/>
      <c r="DC649"/>
      <c r="DD649"/>
      <c r="DE649"/>
      <c r="DF649"/>
      <c r="DG649"/>
      <c r="DH649" s="154"/>
      <c r="DI649"/>
      <c r="DJ649"/>
      <c r="DK649" s="154"/>
      <c r="DL649"/>
      <c r="DM649"/>
      <c r="DN649" s="154"/>
      <c r="DO649"/>
      <c r="DP649"/>
      <c r="DQ649"/>
      <c r="DR649"/>
      <c r="DS649"/>
      <c r="DT649"/>
      <c r="DU649"/>
      <c r="DV649"/>
      <c r="DW649"/>
      <c r="DX649"/>
      <c r="DY649" s="154"/>
      <c r="DZ649"/>
      <c r="EA649"/>
      <c r="EB649"/>
      <c r="EC649"/>
      <c r="ED649"/>
      <c r="EE649"/>
      <c r="EF649" s="159"/>
      <c r="EG649"/>
      <c r="EH649"/>
      <c r="EI649"/>
      <c r="EJ649"/>
      <c r="EK649"/>
      <c r="EL649" s="149"/>
      <c r="EM649"/>
      <c r="EN649"/>
      <c r="EO649"/>
      <c r="EP649"/>
      <c r="EQ649"/>
      <c r="ER649" s="154"/>
      <c r="ES649"/>
      <c r="ET649"/>
      <c r="EU649"/>
      <c r="EV649"/>
      <c r="EW649"/>
      <c r="EX649"/>
      <c r="EY649"/>
      <c r="EZ649"/>
      <c r="FA649" s="154"/>
      <c r="FB649"/>
      <c r="FC649"/>
      <c r="FD649" s="154"/>
      <c r="FE649"/>
      <c r="FF649"/>
      <c r="FG649" s="154"/>
      <c r="FH649"/>
      <c r="FI649"/>
      <c r="FJ649" s="154"/>
      <c r="FK649"/>
      <c r="FL649"/>
      <c r="FM649" s="154"/>
      <c r="FN649"/>
      <c r="FO649"/>
      <c r="FP649" s="154"/>
      <c r="FQ649"/>
      <c r="FR649"/>
      <c r="FS649"/>
      <c r="FT649"/>
      <c r="FU649"/>
      <c r="FV649"/>
      <c r="FW649"/>
      <c r="FX649"/>
      <c r="FY649"/>
      <c r="FZ649"/>
      <c r="GA649" s="248"/>
    </row>
    <row r="650" spans="1:183" s="13" customFormat="1" ht="21" customHeight="1">
      <c r="A650" s="46"/>
      <c r="B650" s="50"/>
      <c r="C650" s="52"/>
      <c r="D650" s="50"/>
      <c r="E650" s="27"/>
      <c r="F650" s="34"/>
      <c r="G650" s="34"/>
      <c r="H650" s="271"/>
      <c r="I650" s="131"/>
      <c r="J650" s="34"/>
      <c r="K650" s="271"/>
      <c r="L650" s="148"/>
      <c r="M650" s="131"/>
      <c r="N650" s="190"/>
      <c r="O650" s="144"/>
      <c r="P650" s="54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 s="154"/>
      <c r="BS650"/>
      <c r="BT650"/>
      <c r="BU650"/>
      <c r="BV650"/>
      <c r="BW650"/>
      <c r="BX650" s="154"/>
      <c r="BY650"/>
      <c r="BZ650"/>
      <c r="CA650" s="154"/>
      <c r="CB650"/>
      <c r="CC650"/>
      <c r="CD650" s="154"/>
      <c r="CE650"/>
      <c r="CF650"/>
      <c r="CG650"/>
      <c r="CH650"/>
      <c r="CI650"/>
      <c r="CJ650"/>
      <c r="CK650"/>
      <c r="CL650"/>
      <c r="CM650"/>
      <c r="CN650"/>
      <c r="CO650"/>
      <c r="CP650" s="154"/>
      <c r="CQ650"/>
      <c r="CR650"/>
      <c r="CS650"/>
      <c r="CT650"/>
      <c r="CU650"/>
      <c r="CV650" s="154"/>
      <c r="CW650"/>
      <c r="CX650"/>
      <c r="CY650"/>
      <c r="CZ650"/>
      <c r="DA650"/>
      <c r="DB650"/>
      <c r="DC650"/>
      <c r="DD650"/>
      <c r="DE650"/>
      <c r="DF650"/>
      <c r="DG650"/>
      <c r="DH650" s="154"/>
      <c r="DI650"/>
      <c r="DJ650"/>
      <c r="DK650" s="154"/>
      <c r="DL650"/>
      <c r="DM650"/>
      <c r="DN650" s="154"/>
      <c r="DO650"/>
      <c r="DP650"/>
      <c r="DQ650"/>
      <c r="DR650"/>
      <c r="DS650"/>
      <c r="DT650"/>
      <c r="DU650"/>
      <c r="DV650"/>
      <c r="DW650"/>
      <c r="DX650"/>
      <c r="DY650" s="154"/>
      <c r="DZ650"/>
      <c r="EA650"/>
      <c r="EB650"/>
      <c r="EC650"/>
      <c r="ED650"/>
      <c r="EE650"/>
      <c r="EF650" s="159"/>
      <c r="EG650"/>
      <c r="EH650"/>
      <c r="EI650"/>
      <c r="EJ650"/>
      <c r="EK650"/>
      <c r="EL650" s="149"/>
      <c r="EM650"/>
      <c r="EN650"/>
      <c r="EO650"/>
      <c r="EP650"/>
      <c r="EQ650"/>
      <c r="ER650" s="154"/>
      <c r="ES650"/>
      <c r="ET650"/>
      <c r="EU650"/>
      <c r="EV650"/>
      <c r="EW650"/>
      <c r="EX650"/>
      <c r="EY650"/>
      <c r="EZ650"/>
      <c r="FA650" s="154"/>
      <c r="FB650"/>
      <c r="FC650"/>
      <c r="FD650" s="154"/>
      <c r="FE650"/>
      <c r="FF650"/>
      <c r="FG650" s="154"/>
      <c r="FH650"/>
      <c r="FI650"/>
      <c r="FJ650" s="154"/>
      <c r="FK650"/>
      <c r="FL650"/>
      <c r="FM650" s="154"/>
      <c r="FN650"/>
      <c r="FO650"/>
      <c r="FP650" s="154"/>
      <c r="FQ650"/>
      <c r="FR650"/>
      <c r="FS650"/>
      <c r="FT650"/>
      <c r="FU650"/>
      <c r="FV650"/>
      <c r="FW650"/>
      <c r="FX650"/>
      <c r="FY650"/>
      <c r="FZ650"/>
      <c r="GA650" s="248"/>
    </row>
    <row r="651" spans="1:183" s="13" customFormat="1" ht="21" customHeight="1">
      <c r="A651" s="46"/>
      <c r="B651" s="50"/>
      <c r="C651" s="52"/>
      <c r="D651" s="50"/>
      <c r="E651" s="27"/>
      <c r="F651" s="34"/>
      <c r="G651" s="34"/>
      <c r="H651" s="271"/>
      <c r="I651" s="131"/>
      <c r="J651" s="34"/>
      <c r="K651" s="271"/>
      <c r="L651" s="148"/>
      <c r="M651" s="131"/>
      <c r="N651" s="190"/>
      <c r="O651" s="144"/>
      <c r="P651" s="54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 s="154"/>
      <c r="BS651"/>
      <c r="BT651"/>
      <c r="BU651"/>
      <c r="BV651"/>
      <c r="BW651"/>
      <c r="BX651" s="154"/>
      <c r="BY651"/>
      <c r="BZ651"/>
      <c r="CA651" s="154"/>
      <c r="CB651"/>
      <c r="CC651"/>
      <c r="CD651" s="154"/>
      <c r="CE651"/>
      <c r="CF651"/>
      <c r="CG651"/>
      <c r="CH651"/>
      <c r="CI651"/>
      <c r="CJ651"/>
      <c r="CK651"/>
      <c r="CL651"/>
      <c r="CM651"/>
      <c r="CN651"/>
      <c r="CO651"/>
      <c r="CP651" s="154"/>
      <c r="CQ651"/>
      <c r="CR651"/>
      <c r="CS651"/>
      <c r="CT651"/>
      <c r="CU651"/>
      <c r="CV651" s="154"/>
      <c r="CW651"/>
      <c r="CX651"/>
      <c r="CY651"/>
      <c r="CZ651"/>
      <c r="DA651"/>
      <c r="DB651"/>
      <c r="DC651"/>
      <c r="DD651"/>
      <c r="DE651"/>
      <c r="DF651"/>
      <c r="DG651"/>
      <c r="DH651" s="154"/>
      <c r="DI651"/>
      <c r="DJ651"/>
      <c r="DK651" s="154"/>
      <c r="DL651"/>
      <c r="DM651"/>
      <c r="DN651" s="154"/>
      <c r="DO651"/>
      <c r="DP651"/>
      <c r="DQ651"/>
      <c r="DR651"/>
      <c r="DS651"/>
      <c r="DT651"/>
      <c r="DU651"/>
      <c r="DV651"/>
      <c r="DW651"/>
      <c r="DX651"/>
      <c r="DY651" s="154"/>
      <c r="DZ651"/>
      <c r="EA651"/>
      <c r="EB651"/>
      <c r="EC651"/>
      <c r="ED651"/>
      <c r="EE651"/>
      <c r="EF651" s="159"/>
      <c r="EG651"/>
      <c r="EH651"/>
      <c r="EI651"/>
      <c r="EJ651"/>
      <c r="EK651"/>
      <c r="EL651" s="149"/>
      <c r="EM651"/>
      <c r="EN651"/>
      <c r="EO651"/>
      <c r="EP651"/>
      <c r="EQ651"/>
      <c r="ER651" s="154"/>
      <c r="ES651"/>
      <c r="ET651"/>
      <c r="EU651"/>
      <c r="EV651"/>
      <c r="EW651"/>
      <c r="EX651"/>
      <c r="EY651"/>
      <c r="EZ651"/>
      <c r="FA651" s="154"/>
      <c r="FB651"/>
      <c r="FC651"/>
      <c r="FD651" s="154"/>
      <c r="FE651"/>
      <c r="FF651"/>
      <c r="FG651" s="154"/>
      <c r="FH651"/>
      <c r="FI651"/>
      <c r="FJ651" s="154"/>
      <c r="FK651"/>
      <c r="FL651"/>
      <c r="FM651" s="154"/>
      <c r="FN651"/>
      <c r="FO651"/>
      <c r="FP651" s="154"/>
      <c r="FQ651"/>
      <c r="FR651"/>
      <c r="FS651"/>
      <c r="FT651"/>
      <c r="FU651"/>
      <c r="FV651"/>
      <c r="FW651"/>
      <c r="FX651"/>
      <c r="FY651"/>
      <c r="FZ651"/>
      <c r="GA651" s="248"/>
    </row>
    <row r="652" spans="1:183" s="13" customFormat="1" ht="21" customHeight="1">
      <c r="A652" s="46"/>
      <c r="B652" s="50"/>
      <c r="C652" s="52"/>
      <c r="D652" s="50"/>
      <c r="E652" s="27"/>
      <c r="F652" s="34"/>
      <c r="G652" s="34"/>
      <c r="H652" s="271"/>
      <c r="I652" s="131"/>
      <c r="J652" s="34"/>
      <c r="K652" s="271"/>
      <c r="L652" s="148"/>
      <c r="M652" s="131"/>
      <c r="N652" s="190"/>
      <c r="O652" s="144"/>
      <c r="P652" s="54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 s="154"/>
      <c r="BS652"/>
      <c r="BT652"/>
      <c r="BU652"/>
      <c r="BV652"/>
      <c r="BW652"/>
      <c r="BX652" s="154"/>
      <c r="BY652"/>
      <c r="BZ652"/>
      <c r="CA652" s="154"/>
      <c r="CB652"/>
      <c r="CC652"/>
      <c r="CD652" s="154"/>
      <c r="CE652"/>
      <c r="CF652"/>
      <c r="CG652"/>
      <c r="CH652"/>
      <c r="CI652"/>
      <c r="CJ652"/>
      <c r="CK652"/>
      <c r="CL652"/>
      <c r="CM652"/>
      <c r="CN652"/>
      <c r="CO652"/>
      <c r="CP652" s="154"/>
      <c r="CQ652"/>
      <c r="CR652"/>
      <c r="CS652"/>
      <c r="CT652"/>
      <c r="CU652"/>
      <c r="CV652" s="154"/>
      <c r="CW652"/>
      <c r="CX652"/>
      <c r="CY652"/>
      <c r="CZ652"/>
      <c r="DA652"/>
      <c r="DB652"/>
      <c r="DC652"/>
      <c r="DD652"/>
      <c r="DE652"/>
      <c r="DF652"/>
      <c r="DG652"/>
      <c r="DH652" s="154"/>
      <c r="DI652"/>
      <c r="DJ652"/>
      <c r="DK652" s="154"/>
      <c r="DL652"/>
      <c r="DM652"/>
      <c r="DN652" s="154"/>
      <c r="DO652"/>
      <c r="DP652"/>
      <c r="DQ652"/>
      <c r="DR652"/>
      <c r="DS652"/>
      <c r="DT652"/>
      <c r="DU652"/>
      <c r="DV652"/>
      <c r="DW652"/>
      <c r="DX652"/>
      <c r="DY652" s="154"/>
      <c r="DZ652"/>
      <c r="EA652"/>
      <c r="EB652"/>
      <c r="EC652"/>
      <c r="ED652"/>
      <c r="EE652"/>
      <c r="EF652" s="159"/>
      <c r="EG652"/>
      <c r="EH652"/>
      <c r="EI652"/>
      <c r="EJ652"/>
      <c r="EK652"/>
      <c r="EL652" s="149"/>
      <c r="EM652"/>
      <c r="EN652"/>
      <c r="EO652"/>
      <c r="EP652"/>
      <c r="EQ652"/>
      <c r="ER652" s="154"/>
      <c r="ES652"/>
      <c r="ET652"/>
      <c r="EU652"/>
      <c r="EV652"/>
      <c r="EW652"/>
      <c r="EX652"/>
      <c r="EY652"/>
      <c r="EZ652"/>
      <c r="FA652" s="154"/>
      <c r="FB652"/>
      <c r="FC652"/>
      <c r="FD652" s="154"/>
      <c r="FE652"/>
      <c r="FF652"/>
      <c r="FG652" s="154"/>
      <c r="FH652"/>
      <c r="FI652"/>
      <c r="FJ652" s="154"/>
      <c r="FK652"/>
      <c r="FL652"/>
      <c r="FM652" s="154"/>
      <c r="FN652"/>
      <c r="FO652"/>
      <c r="FP652" s="154"/>
      <c r="FQ652"/>
      <c r="FR652"/>
      <c r="FS652"/>
      <c r="FT652"/>
      <c r="FU652"/>
      <c r="FV652"/>
      <c r="FW652"/>
      <c r="FX652"/>
      <c r="FY652"/>
      <c r="FZ652"/>
      <c r="GA652" s="248"/>
    </row>
    <row r="653" spans="1:183" s="13" customFormat="1" ht="21" customHeight="1">
      <c r="A653" s="46"/>
      <c r="B653" s="50"/>
      <c r="C653" s="52"/>
      <c r="D653" s="50"/>
      <c r="E653" s="27"/>
      <c r="F653" s="34"/>
      <c r="G653" s="34"/>
      <c r="H653" s="271"/>
      <c r="I653" s="131"/>
      <c r="J653" s="34"/>
      <c r="K653" s="271"/>
      <c r="L653" s="148"/>
      <c r="M653" s="131"/>
      <c r="N653" s="190"/>
      <c r="O653" s="144"/>
      <c r="P653" s="54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 s="154"/>
      <c r="BS653"/>
      <c r="BT653"/>
      <c r="BU653"/>
      <c r="BV653"/>
      <c r="BW653"/>
      <c r="BX653" s="154"/>
      <c r="BY653"/>
      <c r="BZ653"/>
      <c r="CA653" s="154"/>
      <c r="CB653"/>
      <c r="CC653"/>
      <c r="CD653" s="154"/>
      <c r="CE653"/>
      <c r="CF653"/>
      <c r="CG653"/>
      <c r="CH653"/>
      <c r="CI653"/>
      <c r="CJ653"/>
      <c r="CK653"/>
      <c r="CL653"/>
      <c r="CM653"/>
      <c r="CN653"/>
      <c r="CO653"/>
      <c r="CP653" s="154"/>
      <c r="CQ653"/>
      <c r="CR653"/>
      <c r="CS653"/>
      <c r="CT653"/>
      <c r="CU653"/>
      <c r="CV653" s="154"/>
      <c r="CW653"/>
      <c r="CX653"/>
      <c r="CY653"/>
      <c r="CZ653"/>
      <c r="DA653"/>
      <c r="DB653"/>
      <c r="DC653"/>
      <c r="DD653"/>
      <c r="DE653"/>
      <c r="DF653"/>
      <c r="DG653"/>
      <c r="DH653" s="154"/>
      <c r="DI653"/>
      <c r="DJ653"/>
      <c r="DK653" s="154"/>
      <c r="DL653"/>
      <c r="DM653"/>
      <c r="DN653" s="154"/>
      <c r="DO653"/>
      <c r="DP653"/>
      <c r="DQ653"/>
      <c r="DR653"/>
      <c r="DS653"/>
      <c r="DT653"/>
      <c r="DU653"/>
      <c r="DV653"/>
      <c r="DW653"/>
      <c r="DX653"/>
      <c r="DY653" s="154"/>
      <c r="DZ653"/>
      <c r="EA653"/>
      <c r="EB653"/>
      <c r="EC653"/>
      <c r="ED653"/>
      <c r="EE653"/>
      <c r="EF653" s="159"/>
      <c r="EG653"/>
      <c r="EH653"/>
      <c r="EI653"/>
      <c r="EJ653"/>
      <c r="EK653"/>
      <c r="EL653" s="149"/>
      <c r="EM653"/>
      <c r="EN653"/>
      <c r="EO653"/>
      <c r="EP653"/>
      <c r="EQ653"/>
      <c r="ER653" s="154"/>
      <c r="ES653"/>
      <c r="ET653"/>
      <c r="EU653"/>
      <c r="EV653"/>
      <c r="EW653"/>
      <c r="EX653"/>
      <c r="EY653"/>
      <c r="EZ653"/>
      <c r="FA653" s="154"/>
      <c r="FB653"/>
      <c r="FC653"/>
      <c r="FD653" s="154"/>
      <c r="FE653"/>
      <c r="FF653"/>
      <c r="FG653" s="154"/>
      <c r="FH653"/>
      <c r="FI653"/>
      <c r="FJ653" s="154"/>
      <c r="FK653"/>
      <c r="FL653"/>
      <c r="FM653" s="154"/>
      <c r="FN653"/>
      <c r="FO653"/>
      <c r="FP653" s="154"/>
      <c r="FQ653"/>
      <c r="FR653"/>
      <c r="FS653"/>
      <c r="FT653"/>
      <c r="FU653"/>
      <c r="FV653"/>
      <c r="FW653"/>
      <c r="FX653"/>
      <c r="FY653"/>
      <c r="FZ653"/>
      <c r="GA653" s="248"/>
    </row>
    <row r="654" spans="1:183" s="13" customFormat="1" ht="21" customHeight="1">
      <c r="A654" s="46"/>
      <c r="B654" s="50"/>
      <c r="C654" s="52"/>
      <c r="D654" s="50"/>
      <c r="E654" s="27"/>
      <c r="F654" s="34"/>
      <c r="G654" s="34"/>
      <c r="H654" s="271"/>
      <c r="I654" s="131"/>
      <c r="J654" s="34"/>
      <c r="K654" s="271"/>
      <c r="L654" s="148"/>
      <c r="M654" s="131"/>
      <c r="N654" s="190"/>
      <c r="O654" s="144"/>
      <c r="P654" s="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 s="154"/>
      <c r="BS654"/>
      <c r="BT654"/>
      <c r="BU654"/>
      <c r="BV654"/>
      <c r="BW654"/>
      <c r="BX654" s="154"/>
      <c r="BY654"/>
      <c r="BZ654"/>
      <c r="CA654" s="154"/>
      <c r="CB654"/>
      <c r="CC654"/>
      <c r="CD654" s="154"/>
      <c r="CE654"/>
      <c r="CF654"/>
      <c r="CG654"/>
      <c r="CH654"/>
      <c r="CI654"/>
      <c r="CJ654"/>
      <c r="CK654"/>
      <c r="CL654"/>
      <c r="CM654"/>
      <c r="CN654"/>
      <c r="CO654"/>
      <c r="CP654" s="154"/>
      <c r="CQ654"/>
      <c r="CR654"/>
      <c r="CS654"/>
      <c r="CT654"/>
      <c r="CU654"/>
      <c r="CV654" s="154"/>
      <c r="CW654"/>
      <c r="CX654"/>
      <c r="CY654"/>
      <c r="CZ654"/>
      <c r="DA654"/>
      <c r="DB654"/>
      <c r="DC654"/>
      <c r="DD654"/>
      <c r="DE654"/>
      <c r="DF654"/>
      <c r="DG654"/>
      <c r="DH654" s="154"/>
      <c r="DI654"/>
      <c r="DJ654"/>
      <c r="DK654" s="154"/>
      <c r="DL654"/>
      <c r="DM654"/>
      <c r="DN654" s="154"/>
      <c r="DO654"/>
      <c r="DP654"/>
      <c r="DQ654"/>
      <c r="DR654"/>
      <c r="DS654"/>
      <c r="DT654"/>
      <c r="DU654"/>
      <c r="DV654"/>
      <c r="DW654"/>
      <c r="DX654"/>
      <c r="DY654" s="154"/>
      <c r="DZ654"/>
      <c r="EA654"/>
      <c r="EB654"/>
      <c r="EC654"/>
      <c r="ED654"/>
      <c r="EE654"/>
      <c r="EF654" s="159"/>
      <c r="EG654"/>
      <c r="EH654"/>
      <c r="EI654"/>
      <c r="EJ654"/>
      <c r="EK654"/>
      <c r="EL654" s="149"/>
      <c r="EM654"/>
      <c r="EN654"/>
      <c r="EO654"/>
      <c r="EP654"/>
      <c r="EQ654"/>
      <c r="ER654" s="154"/>
      <c r="ES654"/>
      <c r="ET654"/>
      <c r="EU654"/>
      <c r="EV654"/>
      <c r="EW654"/>
      <c r="EX654"/>
      <c r="EY654"/>
      <c r="EZ654"/>
      <c r="FA654" s="154"/>
      <c r="FB654"/>
      <c r="FC654"/>
      <c r="FD654" s="154"/>
      <c r="FE654"/>
      <c r="FF654"/>
      <c r="FG654" s="154"/>
      <c r="FH654"/>
      <c r="FI654"/>
      <c r="FJ654" s="154"/>
      <c r="FK654"/>
      <c r="FL654"/>
      <c r="FM654" s="154"/>
      <c r="FN654"/>
      <c r="FO654"/>
      <c r="FP654" s="154"/>
      <c r="FQ654"/>
      <c r="FR654"/>
      <c r="FS654"/>
      <c r="FT654"/>
      <c r="FU654"/>
      <c r="FV654"/>
      <c r="FW654"/>
      <c r="FX654"/>
      <c r="FY654"/>
      <c r="FZ654"/>
      <c r="GA654" s="248"/>
    </row>
    <row r="655" spans="1:183" s="13" customFormat="1" ht="21" customHeight="1">
      <c r="A655" s="46"/>
      <c r="B655" s="50"/>
      <c r="C655" s="52"/>
      <c r="D655" s="50"/>
      <c r="E655" s="27"/>
      <c r="F655" s="34"/>
      <c r="G655" s="34"/>
      <c r="H655" s="271"/>
      <c r="I655" s="131"/>
      <c r="J655" s="34"/>
      <c r="K655" s="271"/>
      <c r="L655" s="148"/>
      <c r="M655" s="131"/>
      <c r="N655" s="190"/>
      <c r="O655" s="144"/>
      <c r="P655" s="54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 s="154"/>
      <c r="BS655"/>
      <c r="BT655"/>
      <c r="BU655"/>
      <c r="BV655"/>
      <c r="BW655"/>
      <c r="BX655" s="154"/>
      <c r="BY655"/>
      <c r="BZ655"/>
      <c r="CA655" s="154"/>
      <c r="CB655"/>
      <c r="CC655"/>
      <c r="CD655" s="154"/>
      <c r="CE655"/>
      <c r="CF655"/>
      <c r="CG655"/>
      <c r="CH655"/>
      <c r="CI655"/>
      <c r="CJ655"/>
      <c r="CK655"/>
      <c r="CL655"/>
      <c r="CM655"/>
      <c r="CN655"/>
      <c r="CO655"/>
      <c r="CP655" s="154"/>
      <c r="CQ655"/>
      <c r="CR655"/>
      <c r="CS655"/>
      <c r="CT655"/>
      <c r="CU655"/>
      <c r="CV655" s="154"/>
      <c r="CW655"/>
      <c r="CX655"/>
      <c r="CY655"/>
      <c r="CZ655"/>
      <c r="DA655"/>
      <c r="DB655"/>
      <c r="DC655"/>
      <c r="DD655"/>
      <c r="DE655"/>
      <c r="DF655"/>
      <c r="DG655"/>
      <c r="DH655" s="154"/>
      <c r="DI655"/>
      <c r="DJ655"/>
      <c r="DK655" s="154"/>
      <c r="DL655"/>
      <c r="DM655"/>
      <c r="DN655" s="154"/>
      <c r="DO655"/>
      <c r="DP655"/>
      <c r="DQ655"/>
      <c r="DR655"/>
      <c r="DS655"/>
      <c r="DT655"/>
      <c r="DU655"/>
      <c r="DV655"/>
      <c r="DW655"/>
      <c r="DX655"/>
      <c r="DY655" s="154"/>
      <c r="DZ655"/>
      <c r="EA655"/>
      <c r="EB655"/>
      <c r="EC655"/>
      <c r="ED655"/>
      <c r="EE655"/>
      <c r="EF655" s="159"/>
      <c r="EG655"/>
      <c r="EH655"/>
      <c r="EI655"/>
      <c r="EJ655"/>
      <c r="EK655"/>
      <c r="EL655" s="149"/>
      <c r="EM655"/>
      <c r="EN655"/>
      <c r="EO655"/>
      <c r="EP655"/>
      <c r="EQ655"/>
      <c r="ER655" s="154"/>
      <c r="ES655"/>
      <c r="ET655"/>
      <c r="EU655"/>
      <c r="EV655"/>
      <c r="EW655"/>
      <c r="EX655"/>
      <c r="EY655"/>
      <c r="EZ655"/>
      <c r="FA655" s="154"/>
      <c r="FB655"/>
      <c r="FC655"/>
      <c r="FD655" s="154"/>
      <c r="FE655"/>
      <c r="FF655"/>
      <c r="FG655" s="154"/>
      <c r="FH655"/>
      <c r="FI655"/>
      <c r="FJ655" s="154"/>
      <c r="FK655"/>
      <c r="FL655"/>
      <c r="FM655" s="154"/>
      <c r="FN655"/>
      <c r="FO655"/>
      <c r="FP655" s="154"/>
      <c r="FQ655"/>
      <c r="FR655"/>
      <c r="FS655"/>
      <c r="FT655"/>
      <c r="FU655"/>
      <c r="FV655"/>
      <c r="FW655"/>
      <c r="FX655"/>
      <c r="FY655"/>
      <c r="FZ655"/>
      <c r="GA655" s="248"/>
    </row>
    <row r="656" spans="1:183" s="13" customFormat="1" ht="21" customHeight="1">
      <c r="A656" s="46"/>
      <c r="B656" s="50"/>
      <c r="C656" s="52"/>
      <c r="D656" s="50"/>
      <c r="E656" s="27"/>
      <c r="F656" s="34"/>
      <c r="G656" s="34"/>
      <c r="H656" s="271"/>
      <c r="I656" s="131"/>
      <c r="J656" s="34"/>
      <c r="K656" s="271"/>
      <c r="L656" s="148"/>
      <c r="M656" s="131"/>
      <c r="N656" s="190"/>
      <c r="O656" s="144"/>
      <c r="P656" s="54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 s="154"/>
      <c r="BS656"/>
      <c r="BT656"/>
      <c r="BU656"/>
      <c r="BV656"/>
      <c r="BW656"/>
      <c r="BX656" s="154"/>
      <c r="BY656"/>
      <c r="BZ656"/>
      <c r="CA656" s="154"/>
      <c r="CB656"/>
      <c r="CC656"/>
      <c r="CD656" s="154"/>
      <c r="CE656"/>
      <c r="CF656"/>
      <c r="CG656"/>
      <c r="CH656"/>
      <c r="CI656"/>
      <c r="CJ656"/>
      <c r="CK656"/>
      <c r="CL656"/>
      <c r="CM656"/>
      <c r="CN656"/>
      <c r="CO656"/>
      <c r="CP656" s="154"/>
      <c r="CQ656"/>
      <c r="CR656"/>
      <c r="CS656"/>
      <c r="CT656"/>
      <c r="CU656"/>
      <c r="CV656" s="154"/>
      <c r="CW656"/>
      <c r="CX656"/>
      <c r="CY656"/>
      <c r="CZ656"/>
      <c r="DA656"/>
      <c r="DB656"/>
      <c r="DC656"/>
      <c r="DD656"/>
      <c r="DE656"/>
      <c r="DF656"/>
      <c r="DG656"/>
      <c r="DH656" s="154"/>
      <c r="DI656"/>
      <c r="DJ656"/>
      <c r="DK656" s="154"/>
      <c r="DL656"/>
      <c r="DM656"/>
      <c r="DN656" s="154"/>
      <c r="DO656"/>
      <c r="DP656"/>
      <c r="DQ656"/>
      <c r="DR656"/>
      <c r="DS656"/>
      <c r="DT656"/>
      <c r="DU656"/>
      <c r="DV656"/>
      <c r="DW656"/>
      <c r="DX656"/>
      <c r="DY656" s="154"/>
      <c r="DZ656"/>
      <c r="EA656"/>
      <c r="EB656"/>
      <c r="EC656"/>
      <c r="ED656"/>
      <c r="EE656"/>
      <c r="EF656" s="159"/>
      <c r="EG656"/>
      <c r="EH656"/>
      <c r="EI656"/>
      <c r="EJ656"/>
      <c r="EK656"/>
      <c r="EL656" s="149"/>
      <c r="EM656"/>
      <c r="EN656"/>
      <c r="EO656"/>
      <c r="EP656"/>
      <c r="EQ656"/>
      <c r="ER656" s="154"/>
      <c r="ES656"/>
      <c r="ET656"/>
      <c r="EU656"/>
      <c r="EV656"/>
      <c r="EW656"/>
      <c r="EX656"/>
      <c r="EY656"/>
      <c r="EZ656"/>
      <c r="FA656" s="154"/>
      <c r="FB656"/>
      <c r="FC656"/>
      <c r="FD656" s="154"/>
      <c r="FE656"/>
      <c r="FF656"/>
      <c r="FG656" s="154"/>
      <c r="FH656"/>
      <c r="FI656"/>
      <c r="FJ656" s="154"/>
      <c r="FK656"/>
      <c r="FL656"/>
      <c r="FM656" s="154"/>
      <c r="FN656"/>
      <c r="FO656"/>
      <c r="FP656" s="154"/>
      <c r="FQ656"/>
      <c r="FR656"/>
      <c r="FS656"/>
      <c r="FT656"/>
      <c r="FU656"/>
      <c r="FV656"/>
      <c r="FW656"/>
      <c r="FX656"/>
      <c r="FY656"/>
      <c r="FZ656"/>
      <c r="GA656" s="248"/>
    </row>
    <row r="657" spans="1:183" s="13" customFormat="1" ht="21" customHeight="1">
      <c r="A657" s="46"/>
      <c r="B657" s="50"/>
      <c r="C657" s="52"/>
      <c r="D657" s="50"/>
      <c r="E657" s="27"/>
      <c r="F657" s="34"/>
      <c r="G657" s="34"/>
      <c r="H657" s="271"/>
      <c r="I657" s="131"/>
      <c r="J657" s="34"/>
      <c r="K657" s="271"/>
      <c r="L657" s="148"/>
      <c r="M657" s="131"/>
      <c r="N657" s="190"/>
      <c r="O657" s="144"/>
      <c r="P657" s="54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 s="154"/>
      <c r="BS657"/>
      <c r="BT657"/>
      <c r="BU657"/>
      <c r="BV657"/>
      <c r="BW657"/>
      <c r="BX657" s="154"/>
      <c r="BY657"/>
      <c r="BZ657"/>
      <c r="CA657" s="154"/>
      <c r="CB657"/>
      <c r="CC657"/>
      <c r="CD657" s="154"/>
      <c r="CE657"/>
      <c r="CF657"/>
      <c r="CG657"/>
      <c r="CH657"/>
      <c r="CI657"/>
      <c r="CJ657"/>
      <c r="CK657"/>
      <c r="CL657"/>
      <c r="CM657"/>
      <c r="CN657"/>
      <c r="CO657"/>
      <c r="CP657" s="154"/>
      <c r="CQ657"/>
      <c r="CR657"/>
      <c r="CS657"/>
      <c r="CT657"/>
      <c r="CU657"/>
      <c r="CV657" s="154"/>
      <c r="CW657"/>
      <c r="CX657"/>
      <c r="CY657"/>
      <c r="CZ657"/>
      <c r="DA657"/>
      <c r="DB657"/>
      <c r="DC657"/>
      <c r="DD657"/>
      <c r="DE657"/>
      <c r="DF657"/>
      <c r="DG657"/>
      <c r="DH657" s="154"/>
      <c r="DI657"/>
      <c r="DJ657"/>
      <c r="DK657" s="154"/>
      <c r="DL657"/>
      <c r="DM657"/>
      <c r="DN657" s="154"/>
      <c r="DO657"/>
      <c r="DP657"/>
      <c r="DQ657"/>
      <c r="DR657"/>
      <c r="DS657"/>
      <c r="DT657"/>
      <c r="DU657"/>
      <c r="DV657"/>
      <c r="DW657"/>
      <c r="DX657"/>
      <c r="DY657" s="154"/>
      <c r="DZ657"/>
      <c r="EA657"/>
      <c r="EB657"/>
      <c r="EC657"/>
      <c r="ED657"/>
      <c r="EE657"/>
      <c r="EF657" s="159"/>
      <c r="EG657"/>
      <c r="EH657"/>
      <c r="EI657"/>
      <c r="EJ657"/>
      <c r="EK657"/>
      <c r="EL657" s="149"/>
      <c r="EM657"/>
      <c r="EN657"/>
      <c r="EO657"/>
      <c r="EP657"/>
      <c r="EQ657"/>
      <c r="ER657" s="154"/>
      <c r="ES657"/>
      <c r="ET657"/>
      <c r="EU657"/>
      <c r="EV657"/>
      <c r="EW657"/>
      <c r="EX657"/>
      <c r="EY657"/>
      <c r="EZ657"/>
      <c r="FA657" s="154"/>
      <c r="FB657"/>
      <c r="FC657"/>
      <c r="FD657" s="154"/>
      <c r="FE657"/>
      <c r="FF657"/>
      <c r="FG657" s="154"/>
      <c r="FH657"/>
      <c r="FI657"/>
      <c r="FJ657" s="154"/>
      <c r="FK657"/>
      <c r="FL657"/>
      <c r="FM657" s="154"/>
      <c r="FN657"/>
      <c r="FO657"/>
      <c r="FP657" s="154"/>
      <c r="FQ657"/>
      <c r="FR657"/>
      <c r="FS657"/>
      <c r="FT657"/>
      <c r="FU657"/>
      <c r="FV657"/>
      <c r="FW657"/>
      <c r="FX657"/>
      <c r="FY657"/>
      <c r="FZ657"/>
      <c r="GA657" s="248"/>
    </row>
    <row r="658" spans="1:183" s="13" customFormat="1" ht="21" customHeight="1">
      <c r="A658" s="46"/>
      <c r="B658" s="50"/>
      <c r="C658" s="52"/>
      <c r="D658" s="50"/>
      <c r="E658" s="27"/>
      <c r="F658" s="34"/>
      <c r="G658" s="34"/>
      <c r="H658" s="271"/>
      <c r="I658" s="131"/>
      <c r="J658" s="34"/>
      <c r="K658" s="271"/>
      <c r="L658" s="148"/>
      <c r="M658" s="131"/>
      <c r="N658" s="190"/>
      <c r="O658" s="144"/>
      <c r="P658" s="54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 s="154"/>
      <c r="BS658"/>
      <c r="BT658"/>
      <c r="BU658"/>
      <c r="BV658"/>
      <c r="BW658"/>
      <c r="BX658" s="154"/>
      <c r="BY658"/>
      <c r="BZ658"/>
      <c r="CA658" s="154"/>
      <c r="CB658"/>
      <c r="CC658"/>
      <c r="CD658" s="154"/>
      <c r="CE658"/>
      <c r="CF658"/>
      <c r="CG658"/>
      <c r="CH658"/>
      <c r="CI658"/>
      <c r="CJ658"/>
      <c r="CK658"/>
      <c r="CL658"/>
      <c r="CM658"/>
      <c r="CN658"/>
      <c r="CO658"/>
      <c r="CP658" s="154"/>
      <c r="CQ658"/>
      <c r="CR658"/>
      <c r="CS658"/>
      <c r="CT658"/>
      <c r="CU658"/>
      <c r="CV658" s="154"/>
      <c r="CW658"/>
      <c r="CX658"/>
      <c r="CY658"/>
      <c r="CZ658"/>
      <c r="DA658"/>
      <c r="DB658"/>
      <c r="DC658"/>
      <c r="DD658"/>
      <c r="DE658"/>
      <c r="DF658"/>
      <c r="DG658"/>
      <c r="DH658" s="154"/>
      <c r="DI658"/>
      <c r="DJ658"/>
      <c r="DK658" s="154"/>
      <c r="DL658"/>
      <c r="DM658"/>
      <c r="DN658" s="154"/>
      <c r="DO658"/>
      <c r="DP658"/>
      <c r="DQ658"/>
      <c r="DR658"/>
      <c r="DS658"/>
      <c r="DT658"/>
      <c r="DU658"/>
      <c r="DV658"/>
      <c r="DW658"/>
      <c r="DX658"/>
      <c r="DY658" s="154"/>
      <c r="DZ658"/>
      <c r="EA658"/>
      <c r="EB658"/>
      <c r="EC658"/>
      <c r="ED658"/>
      <c r="EE658"/>
      <c r="EF658" s="159"/>
      <c r="EG658"/>
      <c r="EH658"/>
      <c r="EI658"/>
      <c r="EJ658"/>
      <c r="EK658"/>
      <c r="EL658" s="149"/>
      <c r="EM658"/>
      <c r="EN658"/>
      <c r="EO658"/>
      <c r="EP658"/>
      <c r="EQ658"/>
      <c r="ER658" s="154"/>
      <c r="ES658"/>
      <c r="ET658"/>
      <c r="EU658"/>
      <c r="EV658"/>
      <c r="EW658"/>
      <c r="EX658"/>
      <c r="EY658"/>
      <c r="EZ658"/>
      <c r="FA658" s="154"/>
      <c r="FB658"/>
      <c r="FC658"/>
      <c r="FD658" s="154"/>
      <c r="FE658"/>
      <c r="FF658"/>
      <c r="FG658" s="154"/>
      <c r="FH658"/>
      <c r="FI658"/>
      <c r="FJ658" s="154"/>
      <c r="FK658"/>
      <c r="FL658"/>
      <c r="FM658" s="154"/>
      <c r="FN658"/>
      <c r="FO658"/>
      <c r="FP658" s="154"/>
      <c r="FQ658"/>
      <c r="FR658"/>
      <c r="FS658"/>
      <c r="FT658"/>
      <c r="FU658"/>
      <c r="FV658"/>
      <c r="FW658"/>
      <c r="FX658"/>
      <c r="FY658"/>
      <c r="FZ658"/>
      <c r="GA658" s="248"/>
    </row>
    <row r="659" spans="1:183" s="13" customFormat="1" ht="21" customHeight="1">
      <c r="A659" s="46"/>
      <c r="B659" s="50"/>
      <c r="C659" s="52"/>
      <c r="D659" s="50"/>
      <c r="E659" s="27"/>
      <c r="F659" s="34"/>
      <c r="G659" s="34"/>
      <c r="H659" s="271"/>
      <c r="I659" s="131"/>
      <c r="J659" s="34"/>
      <c r="K659" s="271"/>
      <c r="L659" s="148"/>
      <c r="M659" s="131"/>
      <c r="N659" s="190"/>
      <c r="O659" s="144"/>
      <c r="P659" s="54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 s="154"/>
      <c r="BS659"/>
      <c r="BT659"/>
      <c r="BU659"/>
      <c r="BV659"/>
      <c r="BW659"/>
      <c r="BX659" s="154"/>
      <c r="BY659"/>
      <c r="BZ659"/>
      <c r="CA659" s="154"/>
      <c r="CB659"/>
      <c r="CC659"/>
      <c r="CD659" s="154"/>
      <c r="CE659"/>
      <c r="CF659"/>
      <c r="CG659"/>
      <c r="CH659"/>
      <c r="CI659"/>
      <c r="CJ659"/>
      <c r="CK659"/>
      <c r="CL659"/>
      <c r="CM659"/>
      <c r="CN659"/>
      <c r="CO659"/>
      <c r="CP659" s="154"/>
      <c r="CQ659"/>
      <c r="CR659"/>
      <c r="CS659"/>
      <c r="CT659"/>
      <c r="CU659"/>
      <c r="CV659" s="154"/>
      <c r="CW659"/>
      <c r="CX659"/>
      <c r="CY659"/>
      <c r="CZ659"/>
      <c r="DA659"/>
      <c r="DB659"/>
      <c r="DC659"/>
      <c r="DD659"/>
      <c r="DE659"/>
      <c r="DF659"/>
      <c r="DG659"/>
      <c r="DH659" s="154"/>
      <c r="DI659"/>
      <c r="DJ659"/>
      <c r="DK659" s="154"/>
      <c r="DL659"/>
      <c r="DM659"/>
      <c r="DN659" s="154"/>
      <c r="DO659"/>
      <c r="DP659"/>
      <c r="DQ659"/>
      <c r="DR659"/>
      <c r="DS659"/>
      <c r="DT659"/>
      <c r="DU659"/>
      <c r="DV659"/>
      <c r="DW659"/>
      <c r="DX659"/>
      <c r="DY659" s="154"/>
      <c r="DZ659"/>
      <c r="EA659"/>
      <c r="EB659"/>
      <c r="EC659"/>
      <c r="ED659"/>
      <c r="EE659"/>
      <c r="EF659" s="159"/>
      <c r="EG659"/>
      <c r="EH659"/>
      <c r="EI659"/>
      <c r="EJ659"/>
      <c r="EK659"/>
      <c r="EL659" s="149"/>
      <c r="EM659"/>
      <c r="EN659"/>
      <c r="EO659"/>
      <c r="EP659"/>
      <c r="EQ659"/>
      <c r="ER659" s="154"/>
      <c r="ES659"/>
      <c r="ET659"/>
      <c r="EU659"/>
      <c r="EV659"/>
      <c r="EW659"/>
      <c r="EX659"/>
      <c r="EY659"/>
      <c r="EZ659"/>
      <c r="FA659" s="154"/>
      <c r="FB659"/>
      <c r="FC659"/>
      <c r="FD659" s="154"/>
      <c r="FE659"/>
      <c r="FF659"/>
      <c r="FG659" s="154"/>
      <c r="FH659"/>
      <c r="FI659"/>
      <c r="FJ659" s="154"/>
      <c r="FK659"/>
      <c r="FL659"/>
      <c r="FM659" s="154"/>
      <c r="FN659"/>
      <c r="FO659"/>
      <c r="FP659" s="154"/>
      <c r="FQ659"/>
      <c r="FR659"/>
      <c r="FS659"/>
      <c r="FT659"/>
      <c r="FU659"/>
      <c r="FV659"/>
      <c r="FW659"/>
      <c r="FX659"/>
      <c r="FY659"/>
      <c r="FZ659"/>
      <c r="GA659" s="248"/>
    </row>
    <row r="660" spans="1:183" s="13" customFormat="1" ht="21" customHeight="1">
      <c r="A660" s="46"/>
      <c r="B660" s="50"/>
      <c r="C660" s="52"/>
      <c r="D660" s="50"/>
      <c r="E660" s="27"/>
      <c r="F660" s="34"/>
      <c r="G660" s="34"/>
      <c r="H660" s="271"/>
      <c r="I660" s="131"/>
      <c r="J660" s="34"/>
      <c r="K660" s="271"/>
      <c r="L660" s="148"/>
      <c r="M660" s="131"/>
      <c r="N660" s="190"/>
      <c r="O660" s="144"/>
      <c r="P660" s="54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 s="154"/>
      <c r="BS660"/>
      <c r="BT660"/>
      <c r="BU660"/>
      <c r="BV660"/>
      <c r="BW660"/>
      <c r="BX660" s="154"/>
      <c r="BY660"/>
      <c r="BZ660"/>
      <c r="CA660" s="154"/>
      <c r="CB660"/>
      <c r="CC660"/>
      <c r="CD660" s="154"/>
      <c r="CE660"/>
      <c r="CF660"/>
      <c r="CG660"/>
      <c r="CH660"/>
      <c r="CI660"/>
      <c r="CJ660"/>
      <c r="CK660"/>
      <c r="CL660"/>
      <c r="CM660"/>
      <c r="CN660"/>
      <c r="CO660"/>
      <c r="CP660" s="154"/>
      <c r="CQ660"/>
      <c r="CR660"/>
      <c r="CS660"/>
      <c r="CT660"/>
      <c r="CU660"/>
      <c r="CV660" s="154"/>
      <c r="CW660"/>
      <c r="CX660"/>
      <c r="CY660"/>
      <c r="CZ660"/>
      <c r="DA660"/>
      <c r="DB660"/>
      <c r="DC660"/>
      <c r="DD660"/>
      <c r="DE660"/>
      <c r="DF660"/>
      <c r="DG660"/>
      <c r="DH660" s="154"/>
      <c r="DI660"/>
      <c r="DJ660"/>
      <c r="DK660" s="154"/>
      <c r="DL660"/>
      <c r="DM660"/>
      <c r="DN660" s="154"/>
      <c r="DO660"/>
      <c r="DP660"/>
      <c r="DQ660"/>
      <c r="DR660"/>
      <c r="DS660"/>
      <c r="DT660"/>
      <c r="DU660"/>
      <c r="DV660"/>
      <c r="DW660"/>
      <c r="DX660"/>
      <c r="DY660" s="154"/>
      <c r="DZ660"/>
      <c r="EA660"/>
      <c r="EB660"/>
      <c r="EC660"/>
      <c r="ED660"/>
      <c r="EE660"/>
      <c r="EF660" s="159"/>
      <c r="EG660"/>
      <c r="EH660"/>
      <c r="EI660"/>
      <c r="EJ660"/>
      <c r="EK660"/>
      <c r="EL660" s="149"/>
      <c r="EM660"/>
      <c r="EN660"/>
      <c r="EO660"/>
      <c r="EP660"/>
      <c r="EQ660"/>
      <c r="ER660" s="154"/>
      <c r="ES660"/>
      <c r="ET660"/>
      <c r="EU660"/>
      <c r="EV660"/>
      <c r="EW660"/>
      <c r="EX660"/>
      <c r="EY660"/>
      <c r="EZ660"/>
      <c r="FA660" s="154"/>
      <c r="FB660"/>
      <c r="FC660"/>
      <c r="FD660" s="154"/>
      <c r="FE660"/>
      <c r="FF660"/>
      <c r="FG660" s="154"/>
      <c r="FH660"/>
      <c r="FI660"/>
      <c r="FJ660" s="154"/>
      <c r="FK660"/>
      <c r="FL660"/>
      <c r="FM660" s="154"/>
      <c r="FN660"/>
      <c r="FO660"/>
      <c r="FP660" s="154"/>
      <c r="FQ660"/>
      <c r="FR660"/>
      <c r="FS660"/>
      <c r="FT660"/>
      <c r="FU660"/>
      <c r="FV660"/>
      <c r="FW660"/>
      <c r="FX660"/>
      <c r="FY660"/>
      <c r="FZ660"/>
      <c r="GA660" s="248"/>
    </row>
    <row r="661" spans="1:183" s="13" customFormat="1" ht="21" customHeight="1">
      <c r="A661" s="46"/>
      <c r="B661" s="50"/>
      <c r="C661" s="52"/>
      <c r="D661" s="50"/>
      <c r="E661" s="27"/>
      <c r="F661" s="34"/>
      <c r="G661" s="34"/>
      <c r="H661" s="271"/>
      <c r="I661" s="131"/>
      <c r="J661" s="34"/>
      <c r="K661" s="271"/>
      <c r="L661" s="148"/>
      <c r="M661" s="131"/>
      <c r="N661" s="190"/>
      <c r="O661" s="144"/>
      <c r="P661" s="54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 s="154"/>
      <c r="BS661"/>
      <c r="BT661"/>
      <c r="BU661"/>
      <c r="BV661"/>
      <c r="BW661"/>
      <c r="BX661" s="154"/>
      <c r="BY661"/>
      <c r="BZ661"/>
      <c r="CA661" s="154"/>
      <c r="CB661"/>
      <c r="CC661"/>
      <c r="CD661" s="154"/>
      <c r="CE661"/>
      <c r="CF661"/>
      <c r="CG661"/>
      <c r="CH661"/>
      <c r="CI661"/>
      <c r="CJ661"/>
      <c r="CK661"/>
      <c r="CL661"/>
      <c r="CM661"/>
      <c r="CN661"/>
      <c r="CO661"/>
      <c r="CP661" s="154"/>
      <c r="CQ661"/>
      <c r="CR661"/>
      <c r="CS661"/>
      <c r="CT661"/>
      <c r="CU661"/>
      <c r="CV661" s="154"/>
      <c r="CW661"/>
      <c r="CX661"/>
      <c r="CY661"/>
      <c r="CZ661"/>
      <c r="DA661"/>
      <c r="DB661"/>
      <c r="DC661"/>
      <c r="DD661"/>
      <c r="DE661"/>
      <c r="DF661"/>
      <c r="DG661"/>
      <c r="DH661" s="154"/>
      <c r="DI661"/>
      <c r="DJ661"/>
      <c r="DK661" s="154"/>
      <c r="DL661"/>
      <c r="DM661"/>
      <c r="DN661" s="154"/>
      <c r="DO661"/>
      <c r="DP661"/>
      <c r="DQ661"/>
      <c r="DR661"/>
      <c r="DS661"/>
      <c r="DT661"/>
      <c r="DU661"/>
      <c r="DV661"/>
      <c r="DW661"/>
      <c r="DX661"/>
      <c r="DY661" s="154"/>
      <c r="DZ661"/>
      <c r="EA661"/>
      <c r="EB661"/>
      <c r="EC661"/>
      <c r="ED661"/>
      <c r="EE661"/>
      <c r="EF661" s="159"/>
      <c r="EG661"/>
      <c r="EH661"/>
      <c r="EI661"/>
      <c r="EJ661"/>
      <c r="EK661"/>
      <c r="EL661" s="149"/>
      <c r="EM661"/>
      <c r="EN661"/>
      <c r="EO661"/>
      <c r="EP661"/>
      <c r="EQ661"/>
      <c r="ER661" s="154"/>
      <c r="ES661"/>
      <c r="ET661"/>
      <c r="EU661"/>
      <c r="EV661"/>
      <c r="EW661"/>
      <c r="EX661"/>
      <c r="EY661"/>
      <c r="EZ661"/>
      <c r="FA661" s="154"/>
      <c r="FB661"/>
      <c r="FC661"/>
      <c r="FD661" s="154"/>
      <c r="FE661"/>
      <c r="FF661"/>
      <c r="FG661" s="154"/>
      <c r="FH661"/>
      <c r="FI661"/>
      <c r="FJ661" s="154"/>
      <c r="FK661"/>
      <c r="FL661"/>
      <c r="FM661" s="154"/>
      <c r="FN661"/>
      <c r="FO661"/>
      <c r="FP661" s="154"/>
      <c r="FQ661"/>
      <c r="FR661"/>
      <c r="FS661"/>
      <c r="FT661"/>
      <c r="FU661"/>
      <c r="FV661"/>
      <c r="FW661"/>
      <c r="FX661"/>
      <c r="FY661"/>
      <c r="FZ661"/>
      <c r="GA661" s="248"/>
    </row>
    <row r="662" spans="1:183" s="13" customFormat="1" ht="21" customHeight="1">
      <c r="A662" s="46"/>
      <c r="B662" s="50"/>
      <c r="C662" s="52"/>
      <c r="D662" s="50"/>
      <c r="E662" s="27"/>
      <c r="F662" s="34"/>
      <c r="G662" s="34"/>
      <c r="H662" s="271"/>
      <c r="I662" s="131"/>
      <c r="J662" s="34"/>
      <c r="K662" s="271"/>
      <c r="L662" s="148"/>
      <c r="M662" s="131"/>
      <c r="N662" s="190"/>
      <c r="O662" s="144"/>
      <c r="P662" s="54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 s="154"/>
      <c r="BS662"/>
      <c r="BT662"/>
      <c r="BU662"/>
      <c r="BV662"/>
      <c r="BW662"/>
      <c r="BX662" s="154"/>
      <c r="BY662"/>
      <c r="BZ662"/>
      <c r="CA662" s="154"/>
      <c r="CB662"/>
      <c r="CC662"/>
      <c r="CD662" s="154"/>
      <c r="CE662"/>
      <c r="CF662"/>
      <c r="CG662"/>
      <c r="CH662"/>
      <c r="CI662"/>
      <c r="CJ662"/>
      <c r="CK662"/>
      <c r="CL662"/>
      <c r="CM662"/>
      <c r="CN662"/>
      <c r="CO662"/>
      <c r="CP662" s="154"/>
      <c r="CQ662"/>
      <c r="CR662"/>
      <c r="CS662"/>
      <c r="CT662"/>
      <c r="CU662"/>
      <c r="CV662" s="154"/>
      <c r="CW662"/>
      <c r="CX662"/>
      <c r="CY662"/>
      <c r="CZ662"/>
      <c r="DA662"/>
      <c r="DB662"/>
      <c r="DC662"/>
      <c r="DD662"/>
      <c r="DE662"/>
      <c r="DF662"/>
      <c r="DG662"/>
      <c r="DH662" s="154"/>
      <c r="DI662"/>
      <c r="DJ662"/>
      <c r="DK662" s="154"/>
      <c r="DL662"/>
      <c r="DM662"/>
      <c r="DN662" s="154"/>
      <c r="DO662"/>
      <c r="DP662"/>
      <c r="DQ662"/>
      <c r="DR662"/>
      <c r="DS662"/>
      <c r="DT662"/>
      <c r="DU662"/>
      <c r="DV662"/>
      <c r="DW662"/>
      <c r="DX662"/>
      <c r="DY662" s="154"/>
      <c r="DZ662"/>
      <c r="EA662"/>
      <c r="EB662"/>
      <c r="EC662"/>
      <c r="ED662"/>
      <c r="EE662"/>
      <c r="EF662" s="159"/>
      <c r="EG662"/>
      <c r="EH662"/>
      <c r="EI662"/>
      <c r="EJ662"/>
      <c r="EK662"/>
      <c r="EL662" s="149"/>
      <c r="EM662"/>
      <c r="EN662"/>
      <c r="EO662"/>
      <c r="EP662"/>
      <c r="EQ662"/>
      <c r="ER662" s="154"/>
      <c r="ES662"/>
      <c r="ET662"/>
      <c r="EU662"/>
      <c r="EV662"/>
      <c r="EW662"/>
      <c r="EX662"/>
      <c r="EY662"/>
      <c r="EZ662"/>
      <c r="FA662" s="154"/>
      <c r="FB662"/>
      <c r="FC662"/>
      <c r="FD662" s="154"/>
      <c r="FE662"/>
      <c r="FF662"/>
      <c r="FG662" s="154"/>
      <c r="FH662"/>
      <c r="FI662"/>
      <c r="FJ662" s="154"/>
      <c r="FK662"/>
      <c r="FL662"/>
      <c r="FM662" s="154"/>
      <c r="FN662"/>
      <c r="FO662"/>
      <c r="FP662" s="154"/>
      <c r="FQ662"/>
      <c r="FR662"/>
      <c r="FS662"/>
      <c r="FT662"/>
      <c r="FU662"/>
      <c r="FV662"/>
      <c r="FW662"/>
      <c r="FX662"/>
      <c r="FY662"/>
      <c r="FZ662"/>
      <c r="GA662" s="248"/>
    </row>
    <row r="663" spans="1:183" s="13" customFormat="1" ht="21" customHeight="1">
      <c r="A663" s="46"/>
      <c r="B663" s="50"/>
      <c r="C663" s="52"/>
      <c r="D663" s="50"/>
      <c r="E663" s="27"/>
      <c r="F663" s="34"/>
      <c r="G663" s="34"/>
      <c r="H663" s="271"/>
      <c r="I663" s="131"/>
      <c r="J663" s="34"/>
      <c r="K663" s="271"/>
      <c r="L663" s="148"/>
      <c r="M663" s="131"/>
      <c r="N663" s="190"/>
      <c r="O663" s="144"/>
      <c r="P663" s="54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 s="154"/>
      <c r="BS663"/>
      <c r="BT663"/>
      <c r="BU663"/>
      <c r="BV663"/>
      <c r="BW663"/>
      <c r="BX663" s="154"/>
      <c r="BY663"/>
      <c r="BZ663"/>
      <c r="CA663" s="154"/>
      <c r="CB663"/>
      <c r="CC663"/>
      <c r="CD663" s="154"/>
      <c r="CE663"/>
      <c r="CF663"/>
      <c r="CG663"/>
      <c r="CH663"/>
      <c r="CI663"/>
      <c r="CJ663"/>
      <c r="CK663"/>
      <c r="CL663"/>
      <c r="CM663"/>
      <c r="CN663"/>
      <c r="CO663"/>
      <c r="CP663" s="154"/>
      <c r="CQ663"/>
      <c r="CR663"/>
      <c r="CS663"/>
      <c r="CT663"/>
      <c r="CU663"/>
      <c r="CV663" s="154"/>
      <c r="CW663"/>
      <c r="CX663"/>
      <c r="CY663"/>
      <c r="CZ663"/>
      <c r="DA663"/>
      <c r="DB663"/>
      <c r="DC663"/>
      <c r="DD663"/>
      <c r="DE663"/>
      <c r="DF663"/>
      <c r="DG663"/>
      <c r="DH663" s="154"/>
      <c r="DI663"/>
      <c r="DJ663"/>
      <c r="DK663" s="154"/>
      <c r="DL663"/>
      <c r="DM663"/>
      <c r="DN663" s="154"/>
      <c r="DO663"/>
      <c r="DP663"/>
      <c r="DQ663"/>
      <c r="DR663"/>
      <c r="DS663"/>
      <c r="DT663"/>
      <c r="DU663"/>
      <c r="DV663"/>
      <c r="DW663"/>
      <c r="DX663"/>
      <c r="DY663" s="154"/>
      <c r="DZ663"/>
      <c r="EA663"/>
      <c r="EB663"/>
      <c r="EC663"/>
      <c r="ED663"/>
      <c r="EE663"/>
      <c r="EF663" s="159"/>
      <c r="EG663"/>
      <c r="EH663"/>
      <c r="EI663"/>
      <c r="EJ663"/>
      <c r="EK663"/>
      <c r="EL663" s="149"/>
      <c r="EM663"/>
      <c r="EN663"/>
      <c r="EO663"/>
      <c r="EP663"/>
      <c r="EQ663"/>
      <c r="ER663" s="154"/>
      <c r="ES663"/>
      <c r="ET663"/>
      <c r="EU663"/>
      <c r="EV663"/>
      <c r="EW663"/>
      <c r="EX663"/>
      <c r="EY663"/>
      <c r="EZ663"/>
      <c r="FA663" s="154"/>
      <c r="FB663"/>
      <c r="FC663"/>
      <c r="FD663" s="154"/>
      <c r="FE663"/>
      <c r="FF663"/>
      <c r="FG663" s="154"/>
      <c r="FH663"/>
      <c r="FI663"/>
      <c r="FJ663" s="154"/>
      <c r="FK663"/>
      <c r="FL663"/>
      <c r="FM663" s="154"/>
      <c r="FN663"/>
      <c r="FO663"/>
      <c r="FP663" s="154"/>
      <c r="FQ663"/>
      <c r="FR663"/>
      <c r="FS663"/>
      <c r="FT663"/>
      <c r="FU663"/>
      <c r="FV663"/>
      <c r="FW663"/>
      <c r="FX663"/>
      <c r="FY663"/>
      <c r="FZ663"/>
      <c r="GA663" s="248"/>
    </row>
    <row r="664" spans="1:183" s="13" customFormat="1" ht="21" customHeight="1">
      <c r="A664" s="46"/>
      <c r="B664" s="50"/>
      <c r="C664" s="52"/>
      <c r="D664" s="50"/>
      <c r="E664" s="27"/>
      <c r="F664" s="34"/>
      <c r="G664" s="34"/>
      <c r="H664" s="271"/>
      <c r="I664" s="131"/>
      <c r="J664" s="34"/>
      <c r="K664" s="271"/>
      <c r="L664" s="148"/>
      <c r="M664" s="131"/>
      <c r="N664" s="190"/>
      <c r="O664" s="144"/>
      <c r="P664" s="5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 s="154"/>
      <c r="BS664"/>
      <c r="BT664"/>
      <c r="BU664"/>
      <c r="BV664"/>
      <c r="BW664"/>
      <c r="BX664" s="154"/>
      <c r="BY664"/>
      <c r="BZ664"/>
      <c r="CA664" s="154"/>
      <c r="CB664"/>
      <c r="CC664"/>
      <c r="CD664" s="154"/>
      <c r="CE664"/>
      <c r="CF664"/>
      <c r="CG664"/>
      <c r="CH664"/>
      <c r="CI664"/>
      <c r="CJ664"/>
      <c r="CK664"/>
      <c r="CL664"/>
      <c r="CM664"/>
      <c r="CN664"/>
      <c r="CO664"/>
      <c r="CP664" s="154"/>
      <c r="CQ664"/>
      <c r="CR664"/>
      <c r="CS664"/>
      <c r="CT664"/>
      <c r="CU664"/>
      <c r="CV664" s="154"/>
      <c r="CW664"/>
      <c r="CX664"/>
      <c r="CY664"/>
      <c r="CZ664"/>
      <c r="DA664"/>
      <c r="DB664"/>
      <c r="DC664"/>
      <c r="DD664"/>
      <c r="DE664"/>
      <c r="DF664"/>
      <c r="DG664"/>
      <c r="DH664" s="154"/>
      <c r="DI664"/>
      <c r="DJ664"/>
      <c r="DK664" s="154"/>
      <c r="DL664"/>
      <c r="DM664"/>
      <c r="DN664" s="154"/>
      <c r="DO664"/>
      <c r="DP664"/>
      <c r="DQ664"/>
      <c r="DR664"/>
      <c r="DS664"/>
      <c r="DT664"/>
      <c r="DU664"/>
      <c r="DV664"/>
      <c r="DW664"/>
      <c r="DX664"/>
      <c r="DY664" s="154"/>
      <c r="DZ664"/>
      <c r="EA664"/>
      <c r="EB664"/>
      <c r="EC664"/>
      <c r="ED664"/>
      <c r="EE664"/>
      <c r="EF664" s="159"/>
      <c r="EG664"/>
      <c r="EH664"/>
      <c r="EI664"/>
      <c r="EJ664"/>
      <c r="EK664"/>
      <c r="EL664" s="149"/>
      <c r="EM664"/>
      <c r="EN664"/>
      <c r="EO664"/>
      <c r="EP664"/>
      <c r="EQ664"/>
      <c r="ER664" s="154"/>
      <c r="ES664"/>
      <c r="ET664"/>
      <c r="EU664"/>
      <c r="EV664"/>
      <c r="EW664"/>
      <c r="EX664"/>
      <c r="EY664"/>
      <c r="EZ664"/>
      <c r="FA664" s="154"/>
      <c r="FB664"/>
      <c r="FC664"/>
      <c r="FD664" s="154"/>
      <c r="FE664"/>
      <c r="FF664"/>
      <c r="FG664" s="154"/>
      <c r="FH664"/>
      <c r="FI664"/>
      <c r="FJ664" s="154"/>
      <c r="FK664"/>
      <c r="FL664"/>
      <c r="FM664" s="154"/>
      <c r="FN664"/>
      <c r="FO664"/>
      <c r="FP664" s="154"/>
      <c r="FQ664"/>
      <c r="FR664"/>
      <c r="FS664"/>
      <c r="FT664"/>
      <c r="FU664"/>
      <c r="FV664"/>
      <c r="FW664"/>
      <c r="FX664"/>
      <c r="FY664"/>
      <c r="FZ664"/>
      <c r="GA664" s="248"/>
    </row>
    <row r="665" spans="1:183" s="13" customFormat="1" ht="21" customHeight="1">
      <c r="A665" s="46"/>
      <c r="B665" s="50"/>
      <c r="C665" s="52"/>
      <c r="D665" s="50"/>
      <c r="E665" s="27"/>
      <c r="F665" s="34"/>
      <c r="G665" s="34"/>
      <c r="H665" s="271"/>
      <c r="I665" s="131"/>
      <c r="J665" s="34"/>
      <c r="K665" s="271"/>
      <c r="L665" s="148"/>
      <c r="M665" s="131"/>
      <c r="N665" s="190"/>
      <c r="O665" s="144"/>
      <c r="P665" s="54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 s="154"/>
      <c r="BS665"/>
      <c r="BT665"/>
      <c r="BU665"/>
      <c r="BV665"/>
      <c r="BW665"/>
      <c r="BX665" s="154"/>
      <c r="BY665"/>
      <c r="BZ665"/>
      <c r="CA665" s="154"/>
      <c r="CB665"/>
      <c r="CC665"/>
      <c r="CD665" s="154"/>
      <c r="CE665"/>
      <c r="CF665"/>
      <c r="CG665"/>
      <c r="CH665"/>
      <c r="CI665"/>
      <c r="CJ665"/>
      <c r="CK665"/>
      <c r="CL665"/>
      <c r="CM665"/>
      <c r="CN665"/>
      <c r="CO665"/>
      <c r="CP665" s="154"/>
      <c r="CQ665"/>
      <c r="CR665"/>
      <c r="CS665"/>
      <c r="CT665"/>
      <c r="CU665"/>
      <c r="CV665" s="154"/>
      <c r="CW665"/>
      <c r="CX665"/>
      <c r="CY665"/>
      <c r="CZ665"/>
      <c r="DA665"/>
      <c r="DB665"/>
      <c r="DC665"/>
      <c r="DD665"/>
      <c r="DE665"/>
      <c r="DF665"/>
      <c r="DG665"/>
      <c r="DH665" s="154"/>
      <c r="DI665"/>
      <c r="DJ665"/>
      <c r="DK665" s="154"/>
      <c r="DL665"/>
      <c r="DM665"/>
      <c r="DN665" s="154"/>
      <c r="DO665"/>
      <c r="DP665"/>
      <c r="DQ665"/>
      <c r="DR665"/>
      <c r="DS665"/>
      <c r="DT665"/>
      <c r="DU665"/>
      <c r="DV665"/>
      <c r="DW665"/>
      <c r="DX665"/>
      <c r="DY665" s="154"/>
      <c r="DZ665"/>
      <c r="EA665"/>
      <c r="EB665"/>
      <c r="EC665"/>
      <c r="ED665"/>
      <c r="EE665"/>
      <c r="EF665" s="159"/>
      <c r="EG665"/>
      <c r="EH665"/>
      <c r="EI665"/>
      <c r="EJ665"/>
      <c r="EK665"/>
      <c r="EL665" s="149"/>
      <c r="EM665"/>
      <c r="EN665"/>
      <c r="EO665"/>
      <c r="EP665"/>
      <c r="EQ665"/>
      <c r="ER665" s="154"/>
      <c r="ES665"/>
      <c r="ET665"/>
      <c r="EU665"/>
      <c r="EV665"/>
      <c r="EW665"/>
      <c r="EX665"/>
      <c r="EY665"/>
      <c r="EZ665"/>
      <c r="FA665" s="154"/>
      <c r="FB665"/>
      <c r="FC665"/>
      <c r="FD665" s="154"/>
      <c r="FE665"/>
      <c r="FF665"/>
      <c r="FG665" s="154"/>
      <c r="FH665"/>
      <c r="FI665"/>
      <c r="FJ665" s="154"/>
      <c r="FK665"/>
      <c r="FL665"/>
      <c r="FM665" s="154"/>
      <c r="FN665"/>
      <c r="FO665"/>
      <c r="FP665" s="154"/>
      <c r="FQ665"/>
      <c r="FR665"/>
      <c r="FS665"/>
      <c r="FT665"/>
      <c r="FU665"/>
      <c r="FV665"/>
      <c r="FW665"/>
      <c r="FX665"/>
      <c r="FY665"/>
      <c r="FZ665"/>
      <c r="GA665" s="248"/>
    </row>
    <row r="666" spans="1:183" s="13" customFormat="1" ht="21" customHeight="1">
      <c r="A666" s="46"/>
      <c r="B666" s="50"/>
      <c r="C666" s="52"/>
      <c r="D666" s="50"/>
      <c r="E666" s="27"/>
      <c r="F666" s="34"/>
      <c r="G666" s="34"/>
      <c r="H666" s="271"/>
      <c r="I666" s="131"/>
      <c r="J666" s="34"/>
      <c r="K666" s="271"/>
      <c r="L666" s="148"/>
      <c r="M666" s="131"/>
      <c r="N666" s="190"/>
      <c r="O666" s="144"/>
      <c r="P666" s="54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 s="154"/>
      <c r="BS666"/>
      <c r="BT666"/>
      <c r="BU666"/>
      <c r="BV666"/>
      <c r="BW666"/>
      <c r="BX666" s="154"/>
      <c r="BY666"/>
      <c r="BZ666"/>
      <c r="CA666" s="154"/>
      <c r="CB666"/>
      <c r="CC666"/>
      <c r="CD666" s="154"/>
      <c r="CE666"/>
      <c r="CF666"/>
      <c r="CG666"/>
      <c r="CH666"/>
      <c r="CI666"/>
      <c r="CJ666"/>
      <c r="CK666"/>
      <c r="CL666"/>
      <c r="CM666"/>
      <c r="CN666"/>
      <c r="CO666"/>
      <c r="CP666" s="154"/>
      <c r="CQ666"/>
      <c r="CR666"/>
      <c r="CS666"/>
      <c r="CT666"/>
      <c r="CU666"/>
      <c r="CV666" s="154"/>
      <c r="CW666"/>
      <c r="CX666"/>
      <c r="CY666"/>
      <c r="CZ666"/>
      <c r="DA666"/>
      <c r="DB666"/>
      <c r="DC666"/>
      <c r="DD666"/>
      <c r="DE666"/>
      <c r="DF666"/>
      <c r="DG666"/>
      <c r="DH666" s="154"/>
      <c r="DI666"/>
      <c r="DJ666"/>
      <c r="DK666" s="154"/>
      <c r="DL666"/>
      <c r="DM666"/>
      <c r="DN666" s="154"/>
      <c r="DO666"/>
      <c r="DP666"/>
      <c r="DQ666"/>
      <c r="DR666"/>
      <c r="DS666"/>
      <c r="DT666"/>
      <c r="DU666"/>
      <c r="DV666"/>
      <c r="DW666"/>
      <c r="DX666"/>
      <c r="DY666" s="154"/>
      <c r="DZ666"/>
      <c r="EA666"/>
      <c r="EB666"/>
      <c r="EC666"/>
      <c r="ED666"/>
      <c r="EE666"/>
      <c r="EF666" s="159"/>
      <c r="EG666"/>
      <c r="EH666"/>
      <c r="EI666"/>
      <c r="EJ666"/>
      <c r="EK666"/>
      <c r="EL666" s="149"/>
      <c r="EM666"/>
      <c r="EN666"/>
      <c r="EO666"/>
      <c r="EP666"/>
      <c r="EQ666"/>
      <c r="ER666" s="154"/>
      <c r="ES666"/>
      <c r="ET666"/>
      <c r="EU666"/>
      <c r="EV666"/>
      <c r="EW666"/>
      <c r="EX666"/>
      <c r="EY666"/>
      <c r="EZ666"/>
      <c r="FA666" s="154"/>
      <c r="FB666"/>
      <c r="FC666"/>
      <c r="FD666" s="154"/>
      <c r="FE666"/>
      <c r="FF666"/>
      <c r="FG666" s="154"/>
      <c r="FH666"/>
      <c r="FI666"/>
      <c r="FJ666" s="154"/>
      <c r="FK666"/>
      <c r="FL666"/>
      <c r="FM666" s="154"/>
      <c r="FN666"/>
      <c r="FO666"/>
      <c r="FP666" s="154"/>
      <c r="FQ666"/>
      <c r="FR666"/>
      <c r="FS666"/>
      <c r="FT666"/>
      <c r="FU666"/>
      <c r="FV666"/>
      <c r="FW666"/>
      <c r="FX666"/>
      <c r="FY666"/>
      <c r="FZ666"/>
      <c r="GA666" s="248"/>
    </row>
    <row r="667" spans="1:183" s="13" customFormat="1" ht="21" customHeight="1">
      <c r="A667" s="46"/>
      <c r="B667" s="50"/>
      <c r="C667" s="52"/>
      <c r="D667" s="50"/>
      <c r="E667" s="27"/>
      <c r="F667" s="34"/>
      <c r="G667" s="34"/>
      <c r="H667" s="271"/>
      <c r="I667" s="131"/>
      <c r="J667" s="34"/>
      <c r="K667" s="271"/>
      <c r="L667" s="148"/>
      <c r="M667" s="131"/>
      <c r="N667" s="190"/>
      <c r="O667" s="144"/>
      <c r="P667" s="54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 s="154"/>
      <c r="BS667"/>
      <c r="BT667"/>
      <c r="BU667"/>
      <c r="BV667"/>
      <c r="BW667"/>
      <c r="BX667" s="154"/>
      <c r="BY667"/>
      <c r="BZ667"/>
      <c r="CA667" s="154"/>
      <c r="CB667"/>
      <c r="CC667"/>
      <c r="CD667" s="154"/>
      <c r="CE667"/>
      <c r="CF667"/>
      <c r="CG667"/>
      <c r="CH667"/>
      <c r="CI667"/>
      <c r="CJ667"/>
      <c r="CK667"/>
      <c r="CL667"/>
      <c r="CM667"/>
      <c r="CN667"/>
      <c r="CO667"/>
      <c r="CP667" s="154"/>
      <c r="CQ667"/>
      <c r="CR667"/>
      <c r="CS667"/>
      <c r="CT667"/>
      <c r="CU667"/>
      <c r="CV667" s="154"/>
      <c r="CW667"/>
      <c r="CX667"/>
      <c r="CY667"/>
      <c r="CZ667"/>
      <c r="DA667"/>
      <c r="DB667"/>
      <c r="DC667"/>
      <c r="DD667"/>
      <c r="DE667"/>
      <c r="DF667"/>
      <c r="DG667"/>
      <c r="DH667" s="154"/>
      <c r="DI667"/>
      <c r="DJ667"/>
      <c r="DK667" s="154"/>
      <c r="DL667"/>
      <c r="DM667"/>
      <c r="DN667" s="154"/>
      <c r="DO667"/>
      <c r="DP667"/>
      <c r="DQ667"/>
      <c r="DR667"/>
      <c r="DS667"/>
      <c r="DT667"/>
      <c r="DU667"/>
      <c r="DV667"/>
      <c r="DW667"/>
      <c r="DX667"/>
      <c r="DY667" s="154"/>
      <c r="DZ667"/>
      <c r="EA667"/>
      <c r="EB667"/>
      <c r="EC667"/>
      <c r="ED667"/>
      <c r="EE667"/>
      <c r="EF667" s="159"/>
      <c r="EG667"/>
      <c r="EH667"/>
      <c r="EI667"/>
      <c r="EJ667"/>
      <c r="EK667"/>
      <c r="EL667" s="149"/>
      <c r="EM667"/>
      <c r="EN667"/>
      <c r="EO667"/>
      <c r="EP667"/>
      <c r="EQ667"/>
      <c r="ER667" s="154"/>
      <c r="ES667"/>
      <c r="ET667"/>
      <c r="EU667"/>
      <c r="EV667"/>
      <c r="EW667"/>
      <c r="EX667"/>
      <c r="EY667"/>
      <c r="EZ667"/>
      <c r="FA667" s="154"/>
      <c r="FB667"/>
      <c r="FC667"/>
      <c r="FD667" s="154"/>
      <c r="FE667"/>
      <c r="FF667"/>
      <c r="FG667" s="154"/>
      <c r="FH667"/>
      <c r="FI667"/>
      <c r="FJ667" s="154"/>
      <c r="FK667"/>
      <c r="FL667"/>
      <c r="FM667" s="154"/>
      <c r="FN667"/>
      <c r="FO667"/>
      <c r="FP667" s="154"/>
      <c r="FQ667"/>
      <c r="FR667"/>
      <c r="FS667"/>
      <c r="FT667"/>
      <c r="FU667"/>
      <c r="FV667"/>
      <c r="FW667"/>
      <c r="FX667"/>
      <c r="FY667"/>
      <c r="FZ667"/>
      <c r="GA667" s="248"/>
    </row>
    <row r="668" spans="1:183" s="13" customFormat="1" ht="21" customHeight="1">
      <c r="A668" s="46"/>
      <c r="B668" s="50"/>
      <c r="C668" s="52"/>
      <c r="D668" s="50"/>
      <c r="E668" s="27"/>
      <c r="F668" s="34"/>
      <c r="G668" s="34"/>
      <c r="H668" s="271"/>
      <c r="I668" s="131"/>
      <c r="J668" s="34"/>
      <c r="K668" s="271"/>
      <c r="L668" s="148"/>
      <c r="M668" s="131"/>
      <c r="N668" s="190"/>
      <c r="O668" s="144"/>
      <c r="P668" s="54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 s="154"/>
      <c r="BS668"/>
      <c r="BT668"/>
      <c r="BU668"/>
      <c r="BV668"/>
      <c r="BW668"/>
      <c r="BX668" s="154"/>
      <c r="BY668"/>
      <c r="BZ668"/>
      <c r="CA668" s="154"/>
      <c r="CB668"/>
      <c r="CC668"/>
      <c r="CD668" s="154"/>
      <c r="CE668"/>
      <c r="CF668"/>
      <c r="CG668"/>
      <c r="CH668"/>
      <c r="CI668"/>
      <c r="CJ668"/>
      <c r="CK668"/>
      <c r="CL668"/>
      <c r="CM668"/>
      <c r="CN668"/>
      <c r="CO668"/>
      <c r="CP668" s="154"/>
      <c r="CQ668"/>
      <c r="CR668"/>
      <c r="CS668"/>
      <c r="CT668"/>
      <c r="CU668"/>
      <c r="CV668" s="154"/>
      <c r="CW668"/>
      <c r="CX668"/>
      <c r="CY668"/>
      <c r="CZ668"/>
      <c r="DA668"/>
      <c r="DB668"/>
      <c r="DC668"/>
      <c r="DD668"/>
      <c r="DE668"/>
      <c r="DF668"/>
      <c r="DG668"/>
      <c r="DH668" s="154"/>
      <c r="DI668"/>
      <c r="DJ668"/>
      <c r="DK668" s="154"/>
      <c r="DL668"/>
      <c r="DM668"/>
      <c r="DN668" s="154"/>
      <c r="DO668"/>
      <c r="DP668"/>
      <c r="DQ668"/>
      <c r="DR668"/>
      <c r="DS668"/>
      <c r="DT668"/>
      <c r="DU668"/>
      <c r="DV668"/>
      <c r="DW668"/>
      <c r="DX668"/>
      <c r="DY668" s="154"/>
      <c r="DZ668"/>
      <c r="EA668"/>
      <c r="EB668"/>
      <c r="EC668"/>
      <c r="ED668"/>
      <c r="EE668"/>
      <c r="EF668" s="159"/>
      <c r="EG668"/>
      <c r="EH668"/>
      <c r="EI668"/>
      <c r="EJ668"/>
      <c r="EK668"/>
      <c r="EL668" s="149"/>
      <c r="EM668"/>
      <c r="EN668"/>
      <c r="EO668"/>
      <c r="EP668"/>
      <c r="EQ668"/>
      <c r="ER668" s="154"/>
      <c r="ES668"/>
      <c r="ET668"/>
      <c r="EU668"/>
      <c r="EV668"/>
      <c r="EW668"/>
      <c r="EX668"/>
      <c r="EY668"/>
      <c r="EZ668"/>
      <c r="FA668" s="154"/>
      <c r="FB668"/>
      <c r="FC668"/>
      <c r="FD668" s="154"/>
      <c r="FE668"/>
      <c r="FF668"/>
      <c r="FG668" s="154"/>
      <c r="FH668"/>
      <c r="FI668"/>
      <c r="FJ668" s="154"/>
      <c r="FK668"/>
      <c r="FL668"/>
      <c r="FM668" s="154"/>
      <c r="FN668"/>
      <c r="FO668"/>
      <c r="FP668" s="154"/>
      <c r="FQ668"/>
      <c r="FR668"/>
      <c r="FS668"/>
      <c r="FT668"/>
      <c r="FU668"/>
      <c r="FV668"/>
      <c r="FW668"/>
      <c r="FX668"/>
      <c r="FY668"/>
      <c r="FZ668"/>
      <c r="GA668" s="248"/>
    </row>
    <row r="669" spans="1:183" s="13" customFormat="1" ht="21" customHeight="1">
      <c r="A669" s="46"/>
      <c r="B669" s="50"/>
      <c r="C669" s="52"/>
      <c r="D669" s="50"/>
      <c r="E669" s="27"/>
      <c r="F669" s="34"/>
      <c r="G669" s="34"/>
      <c r="H669" s="271"/>
      <c r="I669" s="131"/>
      <c r="J669" s="34"/>
      <c r="K669" s="271"/>
      <c r="L669" s="148"/>
      <c r="M669" s="131"/>
      <c r="N669" s="190"/>
      <c r="O669" s="144"/>
      <c r="P669" s="54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 s="154"/>
      <c r="BS669"/>
      <c r="BT669"/>
      <c r="BU669"/>
      <c r="BV669"/>
      <c r="BW669"/>
      <c r="BX669" s="154"/>
      <c r="BY669"/>
      <c r="BZ669"/>
      <c r="CA669" s="154"/>
      <c r="CB669"/>
      <c r="CC669"/>
      <c r="CD669" s="154"/>
      <c r="CE669"/>
      <c r="CF669"/>
      <c r="CG669"/>
      <c r="CH669"/>
      <c r="CI669"/>
      <c r="CJ669"/>
      <c r="CK669"/>
      <c r="CL669"/>
      <c r="CM669"/>
      <c r="CN669"/>
      <c r="CO669"/>
      <c r="CP669" s="154"/>
      <c r="CQ669"/>
      <c r="CR669"/>
      <c r="CS669"/>
      <c r="CT669"/>
      <c r="CU669"/>
      <c r="CV669" s="154"/>
      <c r="CW669"/>
      <c r="CX669"/>
      <c r="CY669"/>
      <c r="CZ669"/>
      <c r="DA669"/>
      <c r="DB669"/>
      <c r="DC669"/>
      <c r="DD669"/>
      <c r="DE669"/>
      <c r="DF669"/>
      <c r="DG669"/>
      <c r="DH669" s="154"/>
      <c r="DI669"/>
      <c r="DJ669"/>
      <c r="DK669" s="154"/>
      <c r="DL669"/>
      <c r="DM669"/>
      <c r="DN669" s="154"/>
      <c r="DO669"/>
      <c r="DP669"/>
      <c r="DQ669"/>
      <c r="DR669"/>
      <c r="DS669"/>
      <c r="DT669"/>
      <c r="DU669"/>
      <c r="DV669"/>
      <c r="DW669"/>
      <c r="DX669"/>
      <c r="DY669" s="154"/>
      <c r="DZ669"/>
      <c r="EA669"/>
      <c r="EB669"/>
      <c r="EC669"/>
      <c r="ED669"/>
      <c r="EE669"/>
      <c r="EF669" s="159"/>
      <c r="EG669"/>
      <c r="EH669"/>
      <c r="EI669"/>
      <c r="EJ669"/>
      <c r="EK669"/>
      <c r="EL669" s="149"/>
      <c r="EM669"/>
      <c r="EN669"/>
      <c r="EO669"/>
      <c r="EP669"/>
      <c r="EQ669"/>
      <c r="ER669" s="154"/>
      <c r="ES669"/>
      <c r="ET669"/>
      <c r="EU669"/>
      <c r="EV669"/>
      <c r="EW669"/>
      <c r="EX669"/>
      <c r="EY669"/>
      <c r="EZ669"/>
      <c r="FA669" s="154"/>
      <c r="FB669"/>
      <c r="FC669"/>
      <c r="FD669" s="154"/>
      <c r="FE669"/>
      <c r="FF669"/>
      <c r="FG669" s="154"/>
      <c r="FH669"/>
      <c r="FI669"/>
      <c r="FJ669" s="154"/>
      <c r="FK669"/>
      <c r="FL669"/>
      <c r="FM669" s="154"/>
      <c r="FN669"/>
      <c r="FO669"/>
      <c r="FP669" s="154"/>
      <c r="FQ669"/>
      <c r="FR669"/>
      <c r="FS669"/>
      <c r="FT669"/>
      <c r="FU669"/>
      <c r="FV669"/>
      <c r="FW669"/>
      <c r="FX669"/>
      <c r="FY669"/>
      <c r="FZ669"/>
      <c r="GA669" s="248"/>
    </row>
    <row r="670" spans="1:183" s="13" customFormat="1" ht="21" customHeight="1">
      <c r="A670" s="46"/>
      <c r="B670" s="50"/>
      <c r="C670" s="52"/>
      <c r="D670" s="50"/>
      <c r="E670" s="27"/>
      <c r="F670" s="34"/>
      <c r="G670" s="34"/>
      <c r="H670" s="271"/>
      <c r="I670" s="131"/>
      <c r="J670" s="34"/>
      <c r="K670" s="271"/>
      <c r="L670" s="148"/>
      <c r="M670" s="131"/>
      <c r="N670" s="190"/>
      <c r="O670" s="144"/>
      <c r="P670" s="54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 s="154"/>
      <c r="BS670"/>
      <c r="BT670"/>
      <c r="BU670"/>
      <c r="BV670"/>
      <c r="BW670"/>
      <c r="BX670" s="154"/>
      <c r="BY670"/>
      <c r="BZ670"/>
      <c r="CA670" s="154"/>
      <c r="CB670"/>
      <c r="CC670"/>
      <c r="CD670" s="154"/>
      <c r="CE670"/>
      <c r="CF670"/>
      <c r="CG670"/>
      <c r="CH670"/>
      <c r="CI670"/>
      <c r="CJ670"/>
      <c r="CK670"/>
      <c r="CL670"/>
      <c r="CM670"/>
      <c r="CN670"/>
      <c r="CO670"/>
      <c r="CP670" s="154"/>
      <c r="CQ670"/>
      <c r="CR670"/>
      <c r="CS670"/>
      <c r="CT670"/>
      <c r="CU670"/>
      <c r="CV670" s="154"/>
      <c r="CW670"/>
      <c r="CX670"/>
      <c r="CY670"/>
      <c r="CZ670"/>
      <c r="DA670"/>
      <c r="DB670"/>
      <c r="DC670"/>
      <c r="DD670"/>
      <c r="DE670"/>
      <c r="DF670"/>
      <c r="DG670"/>
      <c r="DH670" s="154"/>
      <c r="DI670"/>
      <c r="DJ670"/>
      <c r="DK670" s="154"/>
      <c r="DL670"/>
      <c r="DM670"/>
      <c r="DN670" s="154"/>
      <c r="DO670"/>
      <c r="DP670"/>
      <c r="DQ670"/>
      <c r="DR670"/>
      <c r="DS670"/>
      <c r="DT670"/>
      <c r="DU670"/>
      <c r="DV670"/>
      <c r="DW670"/>
      <c r="DX670"/>
      <c r="DY670" s="154"/>
      <c r="DZ670"/>
      <c r="EA670"/>
      <c r="EB670"/>
      <c r="EC670"/>
      <c r="ED670"/>
      <c r="EE670"/>
      <c r="EF670" s="159"/>
      <c r="EG670"/>
      <c r="EH670"/>
      <c r="EI670"/>
      <c r="EJ670"/>
      <c r="EK670"/>
      <c r="EL670" s="149"/>
      <c r="EM670"/>
      <c r="EN670"/>
      <c r="EO670"/>
      <c r="EP670"/>
      <c r="EQ670"/>
      <c r="ER670" s="154"/>
      <c r="ES670"/>
      <c r="ET670"/>
      <c r="EU670"/>
      <c r="EV670"/>
      <c r="EW670"/>
      <c r="EX670"/>
      <c r="EY670"/>
      <c r="EZ670"/>
      <c r="FA670" s="154"/>
      <c r="FB670"/>
      <c r="FC670"/>
      <c r="FD670" s="154"/>
      <c r="FE670"/>
      <c r="FF670"/>
      <c r="FG670" s="154"/>
      <c r="FH670"/>
      <c r="FI670"/>
      <c r="FJ670" s="154"/>
      <c r="FK670"/>
      <c r="FL670"/>
      <c r="FM670" s="154"/>
      <c r="FN670"/>
      <c r="FO670"/>
      <c r="FP670" s="154"/>
      <c r="FQ670"/>
      <c r="FR670"/>
      <c r="FS670"/>
      <c r="FT670"/>
      <c r="FU670"/>
      <c r="FV670"/>
      <c r="FW670"/>
      <c r="FX670"/>
      <c r="FY670"/>
      <c r="FZ670"/>
      <c r="GA670" s="248"/>
    </row>
    <row r="671" spans="1:183" s="13" customFormat="1" ht="21" customHeight="1">
      <c r="A671" s="46"/>
      <c r="B671" s="50"/>
      <c r="C671" s="52"/>
      <c r="D671" s="50"/>
      <c r="E671" s="27"/>
      <c r="F671" s="34"/>
      <c r="G671" s="34"/>
      <c r="H671" s="271"/>
      <c r="I671" s="131"/>
      <c r="J671" s="34"/>
      <c r="K671" s="271"/>
      <c r="L671" s="148"/>
      <c r="M671" s="131"/>
      <c r="N671" s="190"/>
      <c r="O671" s="144"/>
      <c r="P671" s="54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 s="154"/>
      <c r="BS671"/>
      <c r="BT671"/>
      <c r="BU671"/>
      <c r="BV671"/>
      <c r="BW671"/>
      <c r="BX671" s="154"/>
      <c r="BY671"/>
      <c r="BZ671"/>
      <c r="CA671" s="154"/>
      <c r="CB671"/>
      <c r="CC671"/>
      <c r="CD671" s="154"/>
      <c r="CE671"/>
      <c r="CF671"/>
      <c r="CG671"/>
      <c r="CH671"/>
      <c r="CI671"/>
      <c r="CJ671"/>
      <c r="CK671"/>
      <c r="CL671"/>
      <c r="CM671"/>
      <c r="CN671"/>
      <c r="CO671"/>
      <c r="CP671" s="154"/>
      <c r="CQ671"/>
      <c r="CR671"/>
      <c r="CS671"/>
      <c r="CT671"/>
      <c r="CU671"/>
      <c r="CV671" s="154"/>
      <c r="CW671"/>
      <c r="CX671"/>
      <c r="CY671"/>
      <c r="CZ671"/>
      <c r="DA671"/>
      <c r="DB671"/>
      <c r="DC671"/>
      <c r="DD671"/>
      <c r="DE671"/>
      <c r="DF671"/>
      <c r="DG671"/>
      <c r="DH671" s="154"/>
      <c r="DI671"/>
      <c r="DJ671"/>
      <c r="DK671" s="154"/>
      <c r="DL671"/>
      <c r="DM671"/>
      <c r="DN671" s="154"/>
      <c r="DO671"/>
      <c r="DP671"/>
      <c r="DQ671"/>
      <c r="DR671"/>
      <c r="DS671"/>
      <c r="DT671"/>
      <c r="DU671"/>
      <c r="DV671"/>
      <c r="DW671"/>
      <c r="DX671"/>
      <c r="DY671" s="154"/>
      <c r="DZ671"/>
      <c r="EA671"/>
      <c r="EB671"/>
      <c r="EC671"/>
      <c r="ED671"/>
      <c r="EE671"/>
      <c r="EF671" s="159"/>
      <c r="EG671"/>
      <c r="EH671"/>
      <c r="EI671"/>
      <c r="EJ671"/>
      <c r="EK671"/>
      <c r="EL671" s="149"/>
      <c r="EM671"/>
      <c r="EN671"/>
      <c r="EO671"/>
      <c r="EP671"/>
      <c r="EQ671"/>
      <c r="ER671" s="154"/>
      <c r="ES671"/>
      <c r="ET671"/>
      <c r="EU671"/>
      <c r="EV671"/>
      <c r="EW671"/>
      <c r="EX671"/>
      <c r="EY671"/>
      <c r="EZ671"/>
      <c r="FA671" s="154"/>
      <c r="FB671"/>
      <c r="FC671"/>
      <c r="FD671" s="154"/>
      <c r="FE671"/>
      <c r="FF671"/>
      <c r="FG671" s="154"/>
      <c r="FH671"/>
      <c r="FI671"/>
      <c r="FJ671" s="154"/>
      <c r="FK671"/>
      <c r="FL671"/>
      <c r="FM671" s="154"/>
      <c r="FN671"/>
      <c r="FO671"/>
      <c r="FP671" s="154"/>
      <c r="FQ671"/>
      <c r="FR671"/>
      <c r="FS671"/>
      <c r="FT671"/>
      <c r="FU671"/>
      <c r="FV671"/>
      <c r="FW671"/>
      <c r="FX671"/>
      <c r="FY671"/>
      <c r="FZ671"/>
      <c r="GA671" s="248"/>
    </row>
    <row r="672" spans="1:183" s="13" customFormat="1" ht="21" customHeight="1">
      <c r="A672" s="46"/>
      <c r="B672" s="50"/>
      <c r="C672" s="52"/>
      <c r="D672" s="50"/>
      <c r="E672" s="27"/>
      <c r="F672" s="34"/>
      <c r="G672" s="34"/>
      <c r="H672" s="271"/>
      <c r="I672" s="131"/>
      <c r="J672" s="34"/>
      <c r="K672" s="271"/>
      <c r="L672" s="148"/>
      <c r="M672" s="131"/>
      <c r="N672" s="190"/>
      <c r="O672" s="144"/>
      <c r="P672" s="54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 s="154"/>
      <c r="BS672"/>
      <c r="BT672"/>
      <c r="BU672"/>
      <c r="BV672"/>
      <c r="BW672"/>
      <c r="BX672" s="154"/>
      <c r="BY672"/>
      <c r="BZ672"/>
      <c r="CA672" s="154"/>
      <c r="CB672"/>
      <c r="CC672"/>
      <c r="CD672" s="154"/>
      <c r="CE672"/>
      <c r="CF672"/>
      <c r="CG672"/>
      <c r="CH672"/>
      <c r="CI672"/>
      <c r="CJ672"/>
      <c r="CK672"/>
      <c r="CL672"/>
      <c r="CM672"/>
      <c r="CN672"/>
      <c r="CO672"/>
      <c r="CP672" s="154"/>
      <c r="CQ672"/>
      <c r="CR672"/>
      <c r="CS672"/>
      <c r="CT672"/>
      <c r="CU672"/>
      <c r="CV672" s="154"/>
      <c r="CW672"/>
      <c r="CX672"/>
      <c r="CY672"/>
      <c r="CZ672"/>
      <c r="DA672"/>
      <c r="DB672"/>
      <c r="DC672"/>
      <c r="DD672"/>
      <c r="DE672"/>
      <c r="DF672"/>
      <c r="DG672"/>
      <c r="DH672" s="154"/>
      <c r="DI672"/>
      <c r="DJ672"/>
      <c r="DK672" s="154"/>
      <c r="DL672"/>
      <c r="DM672"/>
      <c r="DN672" s="154"/>
      <c r="DO672"/>
      <c r="DP672"/>
      <c r="DQ672"/>
      <c r="DR672"/>
      <c r="DS672"/>
      <c r="DT672"/>
      <c r="DU672"/>
      <c r="DV672"/>
      <c r="DW672"/>
      <c r="DX672"/>
      <c r="DY672" s="154"/>
      <c r="DZ672"/>
      <c r="EA672"/>
      <c r="EB672"/>
      <c r="EC672"/>
      <c r="ED672"/>
      <c r="EE672"/>
      <c r="EF672" s="159"/>
      <c r="EG672"/>
      <c r="EH672"/>
      <c r="EI672"/>
      <c r="EJ672"/>
      <c r="EK672"/>
      <c r="EL672" s="149"/>
      <c r="EM672"/>
      <c r="EN672"/>
      <c r="EO672"/>
      <c r="EP672"/>
      <c r="EQ672"/>
      <c r="ER672" s="154"/>
      <c r="ES672"/>
      <c r="ET672"/>
      <c r="EU672"/>
      <c r="EV672"/>
      <c r="EW672"/>
      <c r="EX672"/>
      <c r="EY672"/>
      <c r="EZ672"/>
      <c r="FA672" s="154"/>
      <c r="FB672"/>
      <c r="FC672"/>
      <c r="FD672" s="154"/>
      <c r="FE672"/>
      <c r="FF672"/>
      <c r="FG672" s="154"/>
      <c r="FH672"/>
      <c r="FI672"/>
      <c r="FJ672" s="154"/>
      <c r="FK672"/>
      <c r="FL672"/>
      <c r="FM672" s="154"/>
      <c r="FN672"/>
      <c r="FO672"/>
      <c r="FP672" s="154"/>
      <c r="FQ672"/>
      <c r="FR672"/>
      <c r="FS672"/>
      <c r="FT672"/>
      <c r="FU672"/>
      <c r="FV672"/>
      <c r="FW672"/>
      <c r="FX672"/>
      <c r="FY672"/>
      <c r="FZ672"/>
      <c r="GA672" s="248"/>
    </row>
    <row r="673" spans="1:183" s="13" customFormat="1" ht="21" customHeight="1">
      <c r="A673" s="46"/>
      <c r="B673" s="50"/>
      <c r="C673" s="52"/>
      <c r="D673" s="50"/>
      <c r="E673" s="27"/>
      <c r="F673" s="34"/>
      <c r="G673" s="34"/>
      <c r="H673" s="271"/>
      <c r="I673" s="131"/>
      <c r="J673" s="34"/>
      <c r="K673" s="271"/>
      <c r="L673" s="148"/>
      <c r="M673" s="131"/>
      <c r="N673" s="190"/>
      <c r="O673" s="144"/>
      <c r="P673" s="54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 s="154"/>
      <c r="BS673"/>
      <c r="BT673"/>
      <c r="BU673"/>
      <c r="BV673"/>
      <c r="BW673"/>
      <c r="BX673" s="154"/>
      <c r="BY673"/>
      <c r="BZ673"/>
      <c r="CA673" s="154"/>
      <c r="CB673"/>
      <c r="CC673"/>
      <c r="CD673" s="154"/>
      <c r="CE673"/>
      <c r="CF673"/>
      <c r="CG673"/>
      <c r="CH673"/>
      <c r="CI673"/>
      <c r="CJ673"/>
      <c r="CK673"/>
      <c r="CL673"/>
      <c r="CM673"/>
      <c r="CN673"/>
      <c r="CO673"/>
      <c r="CP673" s="154"/>
      <c r="CQ673"/>
      <c r="CR673"/>
      <c r="CS673"/>
      <c r="CT673"/>
      <c r="CU673"/>
      <c r="CV673" s="154"/>
      <c r="CW673"/>
      <c r="CX673"/>
      <c r="CY673"/>
      <c r="CZ673"/>
      <c r="DA673"/>
      <c r="DB673"/>
      <c r="DC673"/>
      <c r="DD673"/>
      <c r="DE673"/>
      <c r="DF673"/>
      <c r="DG673"/>
      <c r="DH673" s="154"/>
      <c r="DI673"/>
      <c r="DJ673"/>
      <c r="DK673" s="154"/>
      <c r="DL673"/>
      <c r="DM673"/>
      <c r="DN673" s="154"/>
      <c r="DO673"/>
      <c r="DP673"/>
      <c r="DQ673"/>
      <c r="DR673"/>
      <c r="DS673"/>
      <c r="DT673"/>
      <c r="DU673"/>
      <c r="DV673"/>
      <c r="DW673"/>
      <c r="DX673"/>
      <c r="DY673" s="154"/>
      <c r="DZ673"/>
      <c r="EA673"/>
      <c r="EB673"/>
      <c r="EC673"/>
      <c r="ED673"/>
      <c r="EE673"/>
      <c r="EF673" s="159"/>
      <c r="EG673"/>
      <c r="EH673"/>
      <c r="EI673"/>
      <c r="EJ673"/>
      <c r="EK673"/>
      <c r="EL673" s="149"/>
      <c r="EM673"/>
      <c r="EN673"/>
      <c r="EO673"/>
      <c r="EP673"/>
      <c r="EQ673"/>
      <c r="ER673" s="154"/>
      <c r="ES673"/>
      <c r="ET673"/>
      <c r="EU673"/>
      <c r="EV673"/>
      <c r="EW673"/>
      <c r="EX673"/>
      <c r="EY673"/>
      <c r="EZ673"/>
      <c r="FA673" s="154"/>
      <c r="FB673"/>
      <c r="FC673"/>
      <c r="FD673" s="154"/>
      <c r="FE673"/>
      <c r="FF673"/>
      <c r="FG673" s="154"/>
      <c r="FH673"/>
      <c r="FI673"/>
      <c r="FJ673" s="154"/>
      <c r="FK673"/>
      <c r="FL673"/>
      <c r="FM673" s="154"/>
      <c r="FN673"/>
      <c r="FO673"/>
      <c r="FP673" s="154"/>
      <c r="FQ673"/>
      <c r="FR673"/>
      <c r="FS673"/>
      <c r="FT673"/>
      <c r="FU673"/>
      <c r="FV673"/>
      <c r="FW673"/>
      <c r="FX673"/>
      <c r="FY673"/>
      <c r="FZ673"/>
      <c r="GA673" s="248"/>
    </row>
    <row r="674" spans="1:183" s="13" customFormat="1" ht="21" customHeight="1">
      <c r="A674" s="46"/>
      <c r="B674" s="50"/>
      <c r="C674" s="52"/>
      <c r="D674" s="50"/>
      <c r="E674" s="27"/>
      <c r="F674" s="34"/>
      <c r="G674" s="34"/>
      <c r="H674" s="271"/>
      <c r="I674" s="131"/>
      <c r="J674" s="34"/>
      <c r="K674" s="271"/>
      <c r="L674" s="148"/>
      <c r="M674" s="131"/>
      <c r="N674" s="190"/>
      <c r="O674" s="144"/>
      <c r="P674" s="5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 s="154"/>
      <c r="BS674"/>
      <c r="BT674"/>
      <c r="BU674"/>
      <c r="BV674"/>
      <c r="BW674"/>
      <c r="BX674" s="154"/>
      <c r="BY674"/>
      <c r="BZ674"/>
      <c r="CA674" s="154"/>
      <c r="CB674"/>
      <c r="CC674"/>
      <c r="CD674" s="154"/>
      <c r="CE674"/>
      <c r="CF674"/>
      <c r="CG674"/>
      <c r="CH674"/>
      <c r="CI674"/>
      <c r="CJ674"/>
      <c r="CK674"/>
      <c r="CL674"/>
      <c r="CM674"/>
      <c r="CN674"/>
      <c r="CO674"/>
      <c r="CP674" s="154"/>
      <c r="CQ674"/>
      <c r="CR674"/>
      <c r="CS674"/>
      <c r="CT674"/>
      <c r="CU674"/>
      <c r="CV674" s="154"/>
      <c r="CW674"/>
      <c r="CX674"/>
      <c r="CY674"/>
      <c r="CZ674"/>
      <c r="DA674"/>
      <c r="DB674"/>
      <c r="DC674"/>
      <c r="DD674"/>
      <c r="DE674"/>
      <c r="DF674"/>
      <c r="DG674"/>
      <c r="DH674" s="154"/>
      <c r="DI674"/>
      <c r="DJ674"/>
      <c r="DK674" s="154"/>
      <c r="DL674"/>
      <c r="DM674"/>
      <c r="DN674" s="154"/>
      <c r="DO674"/>
      <c r="DP674"/>
      <c r="DQ674"/>
      <c r="DR674"/>
      <c r="DS674"/>
      <c r="DT674"/>
      <c r="DU674"/>
      <c r="DV674"/>
      <c r="DW674"/>
      <c r="DX674"/>
      <c r="DY674" s="154"/>
      <c r="DZ674"/>
      <c r="EA674"/>
      <c r="EB674"/>
      <c r="EC674"/>
      <c r="ED674"/>
      <c r="EE674"/>
      <c r="EF674" s="159"/>
      <c r="EG674"/>
      <c r="EH674"/>
      <c r="EI674"/>
      <c r="EJ674"/>
      <c r="EK674"/>
      <c r="EL674" s="149"/>
      <c r="EM674"/>
      <c r="EN674"/>
      <c r="EO674"/>
      <c r="EP674"/>
      <c r="EQ674"/>
      <c r="ER674" s="154"/>
      <c r="ES674"/>
      <c r="ET674"/>
      <c r="EU674"/>
      <c r="EV674"/>
      <c r="EW674"/>
      <c r="EX674"/>
      <c r="EY674"/>
      <c r="EZ674"/>
      <c r="FA674" s="154"/>
      <c r="FB674"/>
      <c r="FC674"/>
      <c r="FD674" s="154"/>
      <c r="FE674"/>
      <c r="FF674"/>
      <c r="FG674" s="154"/>
      <c r="FH674"/>
      <c r="FI674"/>
      <c r="FJ674" s="154"/>
      <c r="FK674"/>
      <c r="FL674"/>
      <c r="FM674" s="154"/>
      <c r="FN674"/>
      <c r="FO674"/>
      <c r="FP674" s="154"/>
      <c r="FQ674"/>
      <c r="FR674"/>
      <c r="FS674"/>
      <c r="FT674"/>
      <c r="FU674"/>
      <c r="FV674"/>
      <c r="FW674"/>
      <c r="FX674"/>
      <c r="FY674"/>
      <c r="FZ674"/>
      <c r="GA674" s="248"/>
    </row>
    <row r="675" spans="1:183" s="13" customFormat="1" ht="21" customHeight="1">
      <c r="A675" s="46"/>
      <c r="B675" s="50"/>
      <c r="C675" s="52"/>
      <c r="D675" s="50"/>
      <c r="E675" s="27"/>
      <c r="F675" s="34"/>
      <c r="G675" s="34"/>
      <c r="H675" s="271"/>
      <c r="I675" s="131"/>
      <c r="J675" s="34"/>
      <c r="K675" s="271"/>
      <c r="L675" s="148"/>
      <c r="M675" s="131"/>
      <c r="N675" s="190"/>
      <c r="O675" s="144"/>
      <c r="P675" s="54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 s="154"/>
      <c r="BS675"/>
      <c r="BT675"/>
      <c r="BU675"/>
      <c r="BV675"/>
      <c r="BW675"/>
      <c r="BX675" s="154"/>
      <c r="BY675"/>
      <c r="BZ675"/>
      <c r="CA675" s="154"/>
      <c r="CB675"/>
      <c r="CC675"/>
      <c r="CD675" s="154"/>
      <c r="CE675"/>
      <c r="CF675"/>
      <c r="CG675"/>
      <c r="CH675"/>
      <c r="CI675"/>
      <c r="CJ675"/>
      <c r="CK675"/>
      <c r="CL675"/>
      <c r="CM675"/>
      <c r="CN675"/>
      <c r="CO675"/>
      <c r="CP675" s="154"/>
      <c r="CQ675"/>
      <c r="CR675"/>
      <c r="CS675"/>
      <c r="CT675"/>
      <c r="CU675"/>
      <c r="CV675" s="154"/>
      <c r="CW675"/>
      <c r="CX675"/>
      <c r="CY675"/>
      <c r="CZ675"/>
      <c r="DA675"/>
      <c r="DB675"/>
      <c r="DC675"/>
      <c r="DD675"/>
      <c r="DE675"/>
      <c r="DF675"/>
      <c r="DG675"/>
      <c r="DH675" s="154"/>
      <c r="DI675"/>
      <c r="DJ675"/>
      <c r="DK675" s="154"/>
      <c r="DL675"/>
      <c r="DM675"/>
      <c r="DN675" s="154"/>
      <c r="DO675"/>
      <c r="DP675"/>
      <c r="DQ675"/>
      <c r="DR675"/>
      <c r="DS675"/>
      <c r="DT675"/>
      <c r="DU675"/>
      <c r="DV675"/>
      <c r="DW675"/>
      <c r="DX675"/>
      <c r="DY675" s="154"/>
      <c r="DZ675"/>
      <c r="EA675"/>
      <c r="EB675"/>
      <c r="EC675"/>
      <c r="ED675"/>
      <c r="EE675"/>
      <c r="EF675" s="159"/>
      <c r="EG675"/>
      <c r="EH675"/>
      <c r="EI675"/>
      <c r="EJ675"/>
      <c r="EK675"/>
      <c r="EL675" s="149"/>
      <c r="EM675"/>
      <c r="EN675"/>
      <c r="EO675"/>
      <c r="EP675"/>
      <c r="EQ675"/>
      <c r="ER675" s="154"/>
      <c r="ES675"/>
      <c r="ET675"/>
      <c r="EU675"/>
      <c r="EV675"/>
      <c r="EW675"/>
      <c r="EX675"/>
      <c r="EY675"/>
      <c r="EZ675"/>
      <c r="FA675" s="154"/>
      <c r="FB675"/>
      <c r="FC675"/>
      <c r="FD675" s="154"/>
      <c r="FE675"/>
      <c r="FF675"/>
      <c r="FG675" s="154"/>
      <c r="FH675"/>
      <c r="FI675"/>
      <c r="FJ675" s="154"/>
      <c r="FK675"/>
      <c r="FL675"/>
      <c r="FM675" s="154"/>
      <c r="FN675"/>
      <c r="FO675"/>
      <c r="FP675" s="154"/>
      <c r="FQ675"/>
      <c r="FR675"/>
      <c r="FS675"/>
      <c r="FT675"/>
      <c r="FU675"/>
      <c r="FV675"/>
      <c r="FW675"/>
      <c r="FX675"/>
      <c r="FY675"/>
      <c r="FZ675"/>
      <c r="GA675" s="248"/>
    </row>
    <row r="676" spans="1:183" s="13" customFormat="1" ht="21" customHeight="1">
      <c r="A676" s="46"/>
      <c r="B676" s="50"/>
      <c r="C676" s="52"/>
      <c r="D676" s="50"/>
      <c r="E676" s="27"/>
      <c r="F676" s="34"/>
      <c r="G676" s="34"/>
      <c r="H676" s="271"/>
      <c r="I676" s="131"/>
      <c r="J676" s="34"/>
      <c r="K676" s="271"/>
      <c r="L676" s="148"/>
      <c r="M676" s="131"/>
      <c r="N676" s="190"/>
      <c r="O676" s="144"/>
      <c r="P676" s="54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 s="154"/>
      <c r="BS676"/>
      <c r="BT676"/>
      <c r="BU676"/>
      <c r="BV676"/>
      <c r="BW676"/>
      <c r="BX676" s="154"/>
      <c r="BY676"/>
      <c r="BZ676"/>
      <c r="CA676" s="154"/>
      <c r="CB676"/>
      <c r="CC676"/>
      <c r="CD676" s="154"/>
      <c r="CE676"/>
      <c r="CF676"/>
      <c r="CG676"/>
      <c r="CH676"/>
      <c r="CI676"/>
      <c r="CJ676"/>
      <c r="CK676"/>
      <c r="CL676"/>
      <c r="CM676"/>
      <c r="CN676"/>
      <c r="CO676"/>
      <c r="CP676" s="154"/>
      <c r="CQ676"/>
      <c r="CR676"/>
      <c r="CS676"/>
      <c r="CT676"/>
      <c r="CU676"/>
      <c r="CV676" s="154"/>
      <c r="CW676"/>
      <c r="CX676"/>
      <c r="CY676"/>
      <c r="CZ676"/>
      <c r="DA676"/>
      <c r="DB676"/>
      <c r="DC676"/>
      <c r="DD676"/>
      <c r="DE676"/>
      <c r="DF676"/>
      <c r="DG676"/>
      <c r="DH676" s="154"/>
      <c r="DI676"/>
      <c r="DJ676"/>
      <c r="DK676" s="154"/>
      <c r="DL676"/>
      <c r="DM676"/>
      <c r="DN676" s="154"/>
      <c r="DO676"/>
      <c r="DP676"/>
      <c r="DQ676"/>
      <c r="DR676"/>
      <c r="DS676"/>
      <c r="DT676"/>
      <c r="DU676"/>
      <c r="DV676"/>
      <c r="DW676"/>
      <c r="DX676"/>
      <c r="DY676" s="154"/>
      <c r="DZ676"/>
      <c r="EA676"/>
      <c r="EB676"/>
      <c r="EC676"/>
      <c r="ED676"/>
      <c r="EE676"/>
      <c r="EF676" s="159"/>
      <c r="EG676"/>
      <c r="EH676"/>
      <c r="EI676"/>
      <c r="EJ676"/>
      <c r="EK676"/>
      <c r="EL676" s="149"/>
      <c r="EM676"/>
      <c r="EN676"/>
      <c r="EO676"/>
      <c r="EP676"/>
      <c r="EQ676"/>
      <c r="ER676" s="154"/>
      <c r="ES676"/>
      <c r="ET676"/>
      <c r="EU676"/>
      <c r="EV676"/>
      <c r="EW676"/>
      <c r="EX676"/>
      <c r="EY676"/>
      <c r="EZ676"/>
      <c r="FA676" s="154"/>
      <c r="FB676"/>
      <c r="FC676"/>
      <c r="FD676" s="154"/>
      <c r="FE676"/>
      <c r="FF676"/>
      <c r="FG676" s="154"/>
      <c r="FH676"/>
      <c r="FI676"/>
      <c r="FJ676" s="154"/>
      <c r="FK676"/>
      <c r="FL676"/>
      <c r="FM676" s="154"/>
      <c r="FN676"/>
      <c r="FO676"/>
      <c r="FP676" s="154"/>
      <c r="FQ676"/>
      <c r="FR676"/>
      <c r="FS676"/>
      <c r="FT676"/>
      <c r="FU676"/>
      <c r="FV676"/>
      <c r="FW676"/>
      <c r="FX676"/>
      <c r="FY676"/>
      <c r="FZ676"/>
      <c r="GA676" s="248"/>
    </row>
    <row r="677" spans="1:183" s="13" customFormat="1" ht="21" customHeight="1">
      <c r="A677" s="46"/>
      <c r="B677" s="50"/>
      <c r="C677" s="52"/>
      <c r="D677" s="50"/>
      <c r="E677" s="27"/>
      <c r="F677" s="34"/>
      <c r="G677" s="34"/>
      <c r="H677" s="271"/>
      <c r="I677" s="131"/>
      <c r="J677" s="34"/>
      <c r="K677" s="271"/>
      <c r="L677" s="148"/>
      <c r="M677" s="131"/>
      <c r="N677" s="190"/>
      <c r="O677" s="144"/>
      <c r="P677" s="54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 s="154"/>
      <c r="BS677"/>
      <c r="BT677"/>
      <c r="BU677"/>
      <c r="BV677"/>
      <c r="BW677"/>
      <c r="BX677" s="154"/>
      <c r="BY677"/>
      <c r="BZ677"/>
      <c r="CA677" s="154"/>
      <c r="CB677"/>
      <c r="CC677"/>
      <c r="CD677" s="154"/>
      <c r="CE677"/>
      <c r="CF677"/>
      <c r="CG677"/>
      <c r="CH677"/>
      <c r="CI677"/>
      <c r="CJ677"/>
      <c r="CK677"/>
      <c r="CL677"/>
      <c r="CM677"/>
      <c r="CN677"/>
      <c r="CO677"/>
      <c r="CP677" s="154"/>
      <c r="CQ677"/>
      <c r="CR677"/>
      <c r="CS677"/>
      <c r="CT677"/>
      <c r="CU677"/>
      <c r="CV677" s="154"/>
      <c r="CW677"/>
      <c r="CX677"/>
      <c r="CY677"/>
      <c r="CZ677"/>
      <c r="DA677"/>
      <c r="DB677"/>
      <c r="DC677"/>
      <c r="DD677"/>
      <c r="DE677"/>
      <c r="DF677"/>
      <c r="DG677"/>
      <c r="DH677" s="154"/>
      <c r="DI677"/>
      <c r="DJ677"/>
      <c r="DK677" s="154"/>
      <c r="DL677"/>
      <c r="DM677"/>
      <c r="DN677" s="154"/>
      <c r="DO677"/>
      <c r="DP677"/>
      <c r="DQ677"/>
      <c r="DR677"/>
      <c r="DS677"/>
      <c r="DT677"/>
      <c r="DU677"/>
      <c r="DV677"/>
      <c r="DW677"/>
      <c r="DX677"/>
      <c r="DY677" s="154"/>
      <c r="DZ677"/>
      <c r="EA677"/>
      <c r="EB677"/>
      <c r="EC677"/>
      <c r="ED677"/>
      <c r="EE677"/>
      <c r="EF677" s="159"/>
      <c r="EG677"/>
      <c r="EH677"/>
      <c r="EI677"/>
      <c r="EJ677"/>
      <c r="EK677"/>
      <c r="EL677" s="149"/>
      <c r="EM677"/>
      <c r="EN677"/>
      <c r="EO677"/>
      <c r="EP677"/>
      <c r="EQ677"/>
      <c r="ER677" s="154"/>
      <c r="ES677"/>
      <c r="ET677"/>
      <c r="EU677"/>
      <c r="EV677"/>
      <c r="EW677"/>
      <c r="EX677"/>
      <c r="EY677"/>
      <c r="EZ677"/>
      <c r="FA677" s="154"/>
      <c r="FB677"/>
      <c r="FC677"/>
      <c r="FD677" s="154"/>
      <c r="FE677"/>
      <c r="FF677"/>
      <c r="FG677" s="154"/>
      <c r="FH677"/>
      <c r="FI677"/>
      <c r="FJ677" s="154"/>
      <c r="FK677"/>
      <c r="FL677"/>
      <c r="FM677" s="154"/>
      <c r="FN677"/>
      <c r="FO677"/>
      <c r="FP677" s="154"/>
      <c r="FQ677"/>
      <c r="FR677"/>
      <c r="FS677"/>
      <c r="FT677"/>
      <c r="FU677"/>
      <c r="FV677"/>
      <c r="FW677"/>
      <c r="FX677"/>
      <c r="FY677"/>
      <c r="FZ677"/>
      <c r="GA677" s="248"/>
    </row>
    <row r="678" spans="1:183" s="13" customFormat="1" ht="21" customHeight="1">
      <c r="A678" s="46"/>
      <c r="B678" s="50"/>
      <c r="C678" s="52"/>
      <c r="D678" s="50"/>
      <c r="E678" s="27"/>
      <c r="F678" s="34"/>
      <c r="G678" s="34"/>
      <c r="H678" s="271"/>
      <c r="I678" s="131"/>
      <c r="J678" s="34"/>
      <c r="K678" s="271"/>
      <c r="L678" s="148"/>
      <c r="M678" s="131"/>
      <c r="N678" s="190"/>
      <c r="O678" s="144"/>
      <c r="P678" s="54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 s="154"/>
      <c r="BS678"/>
      <c r="BT678"/>
      <c r="BU678"/>
      <c r="BV678"/>
      <c r="BW678"/>
      <c r="BX678" s="154"/>
      <c r="BY678"/>
      <c r="BZ678"/>
      <c r="CA678" s="154"/>
      <c r="CB678"/>
      <c r="CC678"/>
      <c r="CD678" s="154"/>
      <c r="CE678"/>
      <c r="CF678"/>
      <c r="CG678"/>
      <c r="CH678"/>
      <c r="CI678"/>
      <c r="CJ678"/>
      <c r="CK678"/>
      <c r="CL678"/>
      <c r="CM678"/>
      <c r="CN678"/>
      <c r="CO678"/>
      <c r="CP678" s="154"/>
      <c r="CQ678"/>
      <c r="CR678"/>
      <c r="CS678"/>
      <c r="CT678"/>
      <c r="CU678"/>
      <c r="CV678" s="154"/>
      <c r="CW678"/>
      <c r="CX678"/>
      <c r="CY678"/>
      <c r="CZ678"/>
      <c r="DA678"/>
      <c r="DB678"/>
      <c r="DC678"/>
      <c r="DD678"/>
      <c r="DE678"/>
      <c r="DF678"/>
      <c r="DG678"/>
      <c r="DH678" s="154"/>
      <c r="DI678"/>
      <c r="DJ678"/>
      <c r="DK678" s="154"/>
      <c r="DL678"/>
      <c r="DM678"/>
      <c r="DN678" s="154"/>
      <c r="DO678"/>
      <c r="DP678"/>
      <c r="DQ678"/>
      <c r="DR678"/>
      <c r="DS678"/>
      <c r="DT678"/>
      <c r="DU678"/>
      <c r="DV678"/>
      <c r="DW678"/>
      <c r="DX678"/>
      <c r="DY678" s="154"/>
      <c r="DZ678"/>
      <c r="EA678"/>
      <c r="EB678"/>
      <c r="EC678"/>
      <c r="ED678"/>
      <c r="EE678"/>
      <c r="EF678" s="159"/>
      <c r="EG678"/>
      <c r="EH678"/>
      <c r="EI678"/>
      <c r="EJ678"/>
      <c r="EK678"/>
      <c r="EL678" s="149"/>
      <c r="EM678"/>
      <c r="EN678"/>
      <c r="EO678"/>
      <c r="EP678"/>
      <c r="EQ678"/>
      <c r="ER678" s="154"/>
      <c r="ES678"/>
      <c r="ET678"/>
      <c r="EU678"/>
      <c r="EV678"/>
      <c r="EW678"/>
      <c r="EX678"/>
      <c r="EY678"/>
      <c r="EZ678"/>
      <c r="FA678" s="154"/>
      <c r="FB678"/>
      <c r="FC678"/>
      <c r="FD678" s="154"/>
      <c r="FE678"/>
      <c r="FF678"/>
      <c r="FG678" s="154"/>
      <c r="FH678"/>
      <c r="FI678"/>
      <c r="FJ678" s="154"/>
      <c r="FK678"/>
      <c r="FL678"/>
      <c r="FM678" s="154"/>
      <c r="FN678"/>
      <c r="FO678"/>
      <c r="FP678" s="154"/>
      <c r="FQ678"/>
      <c r="FR678"/>
      <c r="FS678"/>
      <c r="FT678"/>
      <c r="FU678"/>
      <c r="FV678"/>
      <c r="FW678"/>
      <c r="FX678"/>
      <c r="FY678"/>
      <c r="FZ678"/>
      <c r="GA678" s="248"/>
    </row>
    <row r="679" spans="1:183" s="13" customFormat="1" ht="21" customHeight="1">
      <c r="A679" s="46"/>
      <c r="B679" s="50"/>
      <c r="C679" s="52"/>
      <c r="D679" s="50"/>
      <c r="E679" s="27"/>
      <c r="F679" s="34"/>
      <c r="G679" s="34"/>
      <c r="H679" s="271"/>
      <c r="I679" s="131"/>
      <c r="J679" s="34"/>
      <c r="K679" s="271"/>
      <c r="L679" s="148"/>
      <c r="M679" s="131"/>
      <c r="N679" s="190"/>
      <c r="O679" s="144"/>
      <c r="P679" s="54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 s="154"/>
      <c r="BS679"/>
      <c r="BT679"/>
      <c r="BU679"/>
      <c r="BV679"/>
      <c r="BW679"/>
      <c r="BX679" s="154"/>
      <c r="BY679"/>
      <c r="BZ679"/>
      <c r="CA679" s="154"/>
      <c r="CB679"/>
      <c r="CC679"/>
      <c r="CD679" s="154"/>
      <c r="CE679"/>
      <c r="CF679"/>
      <c r="CG679"/>
      <c r="CH679"/>
      <c r="CI679"/>
      <c r="CJ679"/>
      <c r="CK679"/>
      <c r="CL679"/>
      <c r="CM679"/>
      <c r="CN679"/>
      <c r="CO679"/>
      <c r="CP679" s="154"/>
      <c r="CQ679"/>
      <c r="CR679"/>
      <c r="CS679"/>
      <c r="CT679"/>
      <c r="CU679"/>
      <c r="CV679" s="154"/>
      <c r="CW679"/>
      <c r="CX679"/>
      <c r="CY679"/>
      <c r="CZ679"/>
      <c r="DA679"/>
      <c r="DB679"/>
      <c r="DC679"/>
      <c r="DD679"/>
      <c r="DE679"/>
      <c r="DF679"/>
      <c r="DG679"/>
      <c r="DH679" s="154"/>
      <c r="DI679"/>
      <c r="DJ679"/>
      <c r="DK679" s="154"/>
      <c r="DL679"/>
      <c r="DM679"/>
      <c r="DN679" s="154"/>
      <c r="DO679"/>
      <c r="DP679"/>
      <c r="DQ679"/>
      <c r="DR679"/>
      <c r="DS679"/>
      <c r="DT679"/>
      <c r="DU679"/>
      <c r="DV679"/>
      <c r="DW679"/>
      <c r="DX679"/>
      <c r="DY679" s="154"/>
      <c r="DZ679"/>
      <c r="EA679"/>
      <c r="EB679"/>
      <c r="EC679"/>
      <c r="ED679"/>
      <c r="EE679"/>
      <c r="EF679" s="159"/>
      <c r="EG679"/>
      <c r="EH679"/>
      <c r="EI679"/>
      <c r="EJ679"/>
      <c r="EK679"/>
      <c r="EL679" s="149"/>
      <c r="EM679"/>
      <c r="EN679"/>
      <c r="EO679"/>
      <c r="EP679"/>
      <c r="EQ679"/>
      <c r="ER679" s="154"/>
      <c r="ES679"/>
      <c r="ET679"/>
      <c r="EU679"/>
      <c r="EV679"/>
      <c r="EW679"/>
      <c r="EX679"/>
      <c r="EY679"/>
      <c r="EZ679"/>
      <c r="FA679" s="154"/>
      <c r="FB679"/>
      <c r="FC679"/>
      <c r="FD679" s="154"/>
      <c r="FE679"/>
      <c r="FF679"/>
      <c r="FG679" s="154"/>
      <c r="FH679"/>
      <c r="FI679"/>
      <c r="FJ679" s="154"/>
      <c r="FK679"/>
      <c r="FL679"/>
      <c r="FM679" s="154"/>
      <c r="FN679"/>
      <c r="FO679"/>
      <c r="FP679" s="154"/>
      <c r="FQ679"/>
      <c r="FR679"/>
      <c r="FS679"/>
      <c r="FT679"/>
      <c r="FU679"/>
      <c r="FV679"/>
      <c r="FW679"/>
      <c r="FX679"/>
      <c r="FY679"/>
      <c r="FZ679"/>
      <c r="GA679" s="248"/>
    </row>
    <row r="680" spans="1:183" s="13" customFormat="1" ht="21" customHeight="1">
      <c r="A680" s="46"/>
      <c r="B680" s="50"/>
      <c r="C680" s="52"/>
      <c r="D680" s="50"/>
      <c r="E680" s="27"/>
      <c r="F680" s="34"/>
      <c r="G680" s="34"/>
      <c r="H680" s="271"/>
      <c r="I680" s="131"/>
      <c r="J680" s="34"/>
      <c r="K680" s="271"/>
      <c r="L680" s="148"/>
      <c r="M680" s="131"/>
      <c r="N680" s="190"/>
      <c r="O680" s="144"/>
      <c r="P680" s="54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 s="154"/>
      <c r="BS680"/>
      <c r="BT680"/>
      <c r="BU680"/>
      <c r="BV680"/>
      <c r="BW680"/>
      <c r="BX680" s="154"/>
      <c r="BY680"/>
      <c r="BZ680"/>
      <c r="CA680" s="154"/>
      <c r="CB680"/>
      <c r="CC680"/>
      <c r="CD680" s="154"/>
      <c r="CE680"/>
      <c r="CF680"/>
      <c r="CG680"/>
      <c r="CH680"/>
      <c r="CI680"/>
      <c r="CJ680"/>
      <c r="CK680"/>
      <c r="CL680"/>
      <c r="CM680"/>
      <c r="CN680"/>
      <c r="CO680"/>
      <c r="CP680" s="154"/>
      <c r="CQ680"/>
      <c r="CR680"/>
      <c r="CS680"/>
      <c r="CT680"/>
      <c r="CU680"/>
      <c r="CV680" s="154"/>
      <c r="CW680"/>
      <c r="CX680"/>
      <c r="CY680"/>
      <c r="CZ680"/>
      <c r="DA680"/>
      <c r="DB680"/>
      <c r="DC680"/>
      <c r="DD680"/>
      <c r="DE680"/>
      <c r="DF680"/>
      <c r="DG680"/>
      <c r="DH680" s="154"/>
      <c r="DI680"/>
      <c r="DJ680"/>
      <c r="DK680" s="154"/>
      <c r="DL680"/>
      <c r="DM680"/>
      <c r="DN680" s="154"/>
      <c r="DO680"/>
      <c r="DP680"/>
      <c r="DQ680"/>
      <c r="DR680"/>
      <c r="DS680"/>
      <c r="DT680"/>
      <c r="DU680"/>
      <c r="DV680"/>
      <c r="DW680"/>
      <c r="DX680"/>
      <c r="DY680" s="154"/>
      <c r="DZ680"/>
      <c r="EA680"/>
      <c r="EB680"/>
      <c r="EC680"/>
      <c r="ED680"/>
      <c r="EE680"/>
      <c r="EF680" s="159"/>
      <c r="EG680"/>
      <c r="EH680"/>
      <c r="EI680"/>
      <c r="EJ680"/>
      <c r="EK680"/>
      <c r="EL680" s="149"/>
      <c r="EM680"/>
      <c r="EN680"/>
      <c r="EO680"/>
      <c r="EP680"/>
      <c r="EQ680"/>
      <c r="ER680" s="154"/>
      <c r="ES680"/>
      <c r="ET680"/>
      <c r="EU680"/>
      <c r="EV680"/>
      <c r="EW680"/>
      <c r="EX680"/>
      <c r="EY680"/>
      <c r="EZ680"/>
      <c r="FA680" s="154"/>
      <c r="FB680"/>
      <c r="FC680"/>
      <c r="FD680" s="154"/>
      <c r="FE680"/>
      <c r="FF680"/>
      <c r="FG680" s="154"/>
      <c r="FH680"/>
      <c r="FI680"/>
      <c r="FJ680" s="154"/>
      <c r="FK680"/>
      <c r="FL680"/>
      <c r="FM680" s="154"/>
      <c r="FN680"/>
      <c r="FO680"/>
      <c r="FP680" s="154"/>
      <c r="FQ680"/>
      <c r="FR680"/>
      <c r="FS680"/>
      <c r="FT680"/>
      <c r="FU680"/>
      <c r="FV680"/>
      <c r="FW680"/>
      <c r="FX680"/>
      <c r="FY680"/>
      <c r="FZ680"/>
      <c r="GA680" s="248"/>
    </row>
    <row r="681" spans="1:183" s="13" customFormat="1" ht="21" customHeight="1">
      <c r="A681" s="46"/>
      <c r="B681" s="50"/>
      <c r="C681" s="52"/>
      <c r="D681" s="50"/>
      <c r="E681" s="27"/>
      <c r="F681" s="34"/>
      <c r="G681" s="34"/>
      <c r="H681" s="271"/>
      <c r="I681" s="131"/>
      <c r="J681" s="34"/>
      <c r="K681" s="271"/>
      <c r="L681" s="148"/>
      <c r="M681" s="131"/>
      <c r="N681" s="190"/>
      <c r="O681" s="144"/>
      <c r="P681" s="54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 s="154"/>
      <c r="BS681"/>
      <c r="BT681"/>
      <c r="BU681"/>
      <c r="BV681"/>
      <c r="BW681"/>
      <c r="BX681" s="154"/>
      <c r="BY681"/>
      <c r="BZ681"/>
      <c r="CA681" s="154"/>
      <c r="CB681"/>
      <c r="CC681"/>
      <c r="CD681" s="154"/>
      <c r="CE681"/>
      <c r="CF681"/>
      <c r="CG681"/>
      <c r="CH681"/>
      <c r="CI681"/>
      <c r="CJ681"/>
      <c r="CK681"/>
      <c r="CL681"/>
      <c r="CM681"/>
      <c r="CN681"/>
      <c r="CO681"/>
      <c r="CP681" s="154"/>
      <c r="CQ681"/>
      <c r="CR681"/>
      <c r="CS681"/>
      <c r="CT681"/>
      <c r="CU681"/>
      <c r="CV681" s="154"/>
      <c r="CW681"/>
      <c r="CX681"/>
      <c r="CY681"/>
      <c r="CZ681"/>
      <c r="DA681"/>
      <c r="DB681"/>
      <c r="DC681"/>
      <c r="DD681"/>
      <c r="DE681"/>
      <c r="DF681"/>
      <c r="DG681"/>
      <c r="DH681" s="154"/>
      <c r="DI681"/>
      <c r="DJ681"/>
      <c r="DK681" s="154"/>
      <c r="DL681"/>
      <c r="DM681"/>
      <c r="DN681" s="154"/>
      <c r="DO681"/>
      <c r="DP681"/>
      <c r="DQ681"/>
      <c r="DR681"/>
      <c r="DS681"/>
      <c r="DT681"/>
      <c r="DU681"/>
      <c r="DV681"/>
      <c r="DW681"/>
      <c r="DX681"/>
      <c r="DY681" s="154"/>
      <c r="DZ681"/>
      <c r="EA681"/>
      <c r="EB681"/>
      <c r="EC681"/>
      <c r="ED681"/>
      <c r="EE681"/>
      <c r="EF681" s="159"/>
      <c r="EG681"/>
      <c r="EH681"/>
      <c r="EI681"/>
      <c r="EJ681"/>
      <c r="EK681"/>
      <c r="EL681" s="149"/>
      <c r="EM681"/>
      <c r="EN681"/>
      <c r="EO681"/>
      <c r="EP681"/>
      <c r="EQ681"/>
      <c r="ER681" s="154"/>
      <c r="ES681"/>
      <c r="ET681"/>
      <c r="EU681"/>
      <c r="EV681"/>
      <c r="EW681"/>
      <c r="EX681"/>
      <c r="EY681"/>
      <c r="EZ681"/>
      <c r="FA681" s="154"/>
      <c r="FB681"/>
      <c r="FC681"/>
      <c r="FD681" s="154"/>
      <c r="FE681"/>
      <c r="FF681"/>
      <c r="FG681" s="154"/>
      <c r="FH681"/>
      <c r="FI681"/>
      <c r="FJ681" s="154"/>
      <c r="FK681"/>
      <c r="FL681"/>
      <c r="FM681" s="154"/>
      <c r="FN681"/>
      <c r="FO681"/>
      <c r="FP681" s="154"/>
      <c r="FQ681"/>
      <c r="FR681"/>
      <c r="FS681"/>
      <c r="FT681"/>
      <c r="FU681"/>
      <c r="FV681"/>
      <c r="FW681"/>
      <c r="FX681"/>
      <c r="FY681"/>
      <c r="FZ681"/>
      <c r="GA681" s="248"/>
    </row>
    <row r="682" spans="1:183" s="13" customFormat="1" ht="21" customHeight="1">
      <c r="A682" s="46"/>
      <c r="B682" s="50"/>
      <c r="C682" s="52"/>
      <c r="D682" s="50"/>
      <c r="E682" s="27"/>
      <c r="F682" s="34"/>
      <c r="G682" s="34"/>
      <c r="H682" s="271"/>
      <c r="I682" s="131"/>
      <c r="J682" s="34"/>
      <c r="K682" s="271"/>
      <c r="L682" s="148"/>
      <c r="M682" s="131"/>
      <c r="N682" s="190"/>
      <c r="O682" s="144"/>
      <c r="P682" s="54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 s="154"/>
      <c r="BS682"/>
      <c r="BT682"/>
      <c r="BU682"/>
      <c r="BV682"/>
      <c r="BW682"/>
      <c r="BX682" s="154"/>
      <c r="BY682"/>
      <c r="BZ682"/>
      <c r="CA682" s="154"/>
      <c r="CB682"/>
      <c r="CC682"/>
      <c r="CD682" s="154"/>
      <c r="CE682"/>
      <c r="CF682"/>
      <c r="CG682"/>
      <c r="CH682"/>
      <c r="CI682"/>
      <c r="CJ682"/>
      <c r="CK682"/>
      <c r="CL682"/>
      <c r="CM682"/>
      <c r="CN682"/>
      <c r="CO682"/>
      <c r="CP682" s="154"/>
      <c r="CQ682"/>
      <c r="CR682"/>
      <c r="CS682"/>
      <c r="CT682"/>
      <c r="CU682"/>
      <c r="CV682" s="154"/>
      <c r="CW682"/>
      <c r="CX682"/>
      <c r="CY682"/>
      <c r="CZ682"/>
      <c r="DA682"/>
      <c r="DB682"/>
      <c r="DC682"/>
      <c r="DD682"/>
      <c r="DE682"/>
      <c r="DF682"/>
      <c r="DG682"/>
      <c r="DH682" s="154"/>
      <c r="DI682"/>
      <c r="DJ682"/>
      <c r="DK682" s="154"/>
      <c r="DL682"/>
      <c r="DM682"/>
      <c r="DN682" s="154"/>
      <c r="DO682"/>
      <c r="DP682"/>
      <c r="DQ682"/>
      <c r="DR682"/>
      <c r="DS682"/>
      <c r="DT682"/>
      <c r="DU682"/>
      <c r="DV682"/>
      <c r="DW682"/>
      <c r="DX682"/>
      <c r="DY682" s="154"/>
      <c r="DZ682"/>
      <c r="EA682"/>
      <c r="EB682"/>
      <c r="EC682"/>
      <c r="ED682"/>
      <c r="EE682"/>
      <c r="EF682" s="159"/>
      <c r="EG682"/>
      <c r="EH682"/>
      <c r="EI682"/>
      <c r="EJ682"/>
      <c r="EK682"/>
      <c r="EL682" s="149"/>
      <c r="EM682"/>
      <c r="EN682"/>
      <c r="EO682"/>
      <c r="EP682"/>
      <c r="EQ682"/>
      <c r="ER682" s="154"/>
      <c r="ES682"/>
      <c r="ET682"/>
      <c r="EU682"/>
      <c r="EV682"/>
      <c r="EW682"/>
      <c r="EX682"/>
      <c r="EY682"/>
      <c r="EZ682"/>
      <c r="FA682" s="154"/>
      <c r="FB682"/>
      <c r="FC682"/>
      <c r="FD682" s="154"/>
      <c r="FE682"/>
      <c r="FF682"/>
      <c r="FG682" s="154"/>
      <c r="FH682"/>
      <c r="FI682"/>
      <c r="FJ682" s="154"/>
      <c r="FK682"/>
      <c r="FL682"/>
      <c r="FM682" s="154"/>
      <c r="FN682"/>
      <c r="FO682"/>
      <c r="FP682" s="154"/>
      <c r="FQ682"/>
      <c r="FR682"/>
      <c r="FS682"/>
      <c r="FT682"/>
      <c r="FU682"/>
      <c r="FV682"/>
      <c r="FW682"/>
      <c r="FX682"/>
      <c r="FY682"/>
      <c r="FZ682"/>
      <c r="GA682" s="248"/>
    </row>
    <row r="683" spans="1:183" s="13" customFormat="1" ht="21" customHeight="1">
      <c r="A683" s="46"/>
      <c r="B683" s="50"/>
      <c r="C683" s="52"/>
      <c r="D683" s="50"/>
      <c r="E683" s="27"/>
      <c r="F683" s="34"/>
      <c r="G683" s="34"/>
      <c r="H683" s="271"/>
      <c r="I683" s="131"/>
      <c r="J683" s="34"/>
      <c r="K683" s="271"/>
      <c r="L683" s="148"/>
      <c r="M683" s="131"/>
      <c r="N683" s="190"/>
      <c r="O683" s="144"/>
      <c r="P683" s="54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 s="154"/>
      <c r="BS683"/>
      <c r="BT683"/>
      <c r="BU683"/>
      <c r="BV683"/>
      <c r="BW683"/>
      <c r="BX683" s="154"/>
      <c r="BY683"/>
      <c r="BZ683"/>
      <c r="CA683" s="154"/>
      <c r="CB683"/>
      <c r="CC683"/>
      <c r="CD683" s="154"/>
      <c r="CE683"/>
      <c r="CF683"/>
      <c r="CG683"/>
      <c r="CH683"/>
      <c r="CI683"/>
      <c r="CJ683"/>
      <c r="CK683"/>
      <c r="CL683"/>
      <c r="CM683"/>
      <c r="CN683"/>
      <c r="CO683"/>
      <c r="CP683" s="154"/>
      <c r="CQ683"/>
      <c r="CR683"/>
      <c r="CS683"/>
      <c r="CT683"/>
      <c r="CU683"/>
      <c r="CV683" s="154"/>
      <c r="CW683"/>
      <c r="CX683"/>
      <c r="CY683"/>
      <c r="CZ683"/>
      <c r="DA683"/>
      <c r="DB683"/>
      <c r="DC683"/>
      <c r="DD683"/>
      <c r="DE683"/>
      <c r="DF683"/>
      <c r="DG683"/>
      <c r="DH683" s="154"/>
      <c r="DI683"/>
      <c r="DJ683"/>
      <c r="DK683" s="154"/>
      <c r="DL683"/>
      <c r="DM683"/>
      <c r="DN683" s="154"/>
      <c r="DO683"/>
      <c r="DP683"/>
      <c r="DQ683"/>
      <c r="DR683"/>
      <c r="DS683"/>
      <c r="DT683"/>
      <c r="DU683"/>
      <c r="DV683"/>
      <c r="DW683"/>
      <c r="DX683"/>
      <c r="DY683" s="154"/>
      <c r="DZ683"/>
      <c r="EA683"/>
      <c r="EB683"/>
      <c r="EC683"/>
      <c r="ED683"/>
      <c r="EE683"/>
      <c r="EF683" s="159"/>
      <c r="EG683"/>
      <c r="EH683"/>
      <c r="EI683"/>
      <c r="EJ683"/>
      <c r="EK683"/>
      <c r="EL683" s="149"/>
      <c r="EM683"/>
      <c r="EN683"/>
      <c r="EO683"/>
      <c r="EP683"/>
      <c r="EQ683"/>
      <c r="ER683" s="154"/>
      <c r="ES683"/>
      <c r="ET683"/>
      <c r="EU683"/>
      <c r="EV683"/>
      <c r="EW683"/>
      <c r="EX683"/>
      <c r="EY683"/>
      <c r="EZ683"/>
      <c r="FA683" s="154"/>
      <c r="FB683"/>
      <c r="FC683"/>
      <c r="FD683" s="154"/>
      <c r="FE683"/>
      <c r="FF683"/>
      <c r="FG683" s="154"/>
      <c r="FH683"/>
      <c r="FI683"/>
      <c r="FJ683" s="154"/>
      <c r="FK683"/>
      <c r="FL683"/>
      <c r="FM683" s="154"/>
      <c r="FN683"/>
      <c r="FO683"/>
      <c r="FP683" s="154"/>
      <c r="FQ683"/>
      <c r="FR683"/>
      <c r="FS683"/>
      <c r="FT683"/>
      <c r="FU683"/>
      <c r="FV683"/>
      <c r="FW683"/>
      <c r="FX683"/>
      <c r="FY683"/>
      <c r="FZ683"/>
      <c r="GA683" s="248"/>
    </row>
    <row r="684" spans="1:183" s="13" customFormat="1" ht="21" customHeight="1">
      <c r="A684" s="46"/>
      <c r="B684" s="50"/>
      <c r="C684" s="52"/>
      <c r="D684" s="50"/>
      <c r="E684" s="27"/>
      <c r="F684" s="34"/>
      <c r="G684" s="34"/>
      <c r="H684" s="271"/>
      <c r="I684" s="131"/>
      <c r="J684" s="34"/>
      <c r="K684" s="271"/>
      <c r="L684" s="148"/>
      <c r="M684" s="131"/>
      <c r="N684" s="190"/>
      <c r="O684" s="144"/>
      <c r="P684" s="5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 s="154"/>
      <c r="BS684"/>
      <c r="BT684"/>
      <c r="BU684"/>
      <c r="BV684"/>
      <c r="BW684"/>
      <c r="BX684" s="154"/>
      <c r="BY684"/>
      <c r="BZ684"/>
      <c r="CA684" s="154"/>
      <c r="CB684"/>
      <c r="CC684"/>
      <c r="CD684" s="154"/>
      <c r="CE684"/>
      <c r="CF684"/>
      <c r="CG684"/>
      <c r="CH684"/>
      <c r="CI684"/>
      <c r="CJ684"/>
      <c r="CK684"/>
      <c r="CL684"/>
      <c r="CM684"/>
      <c r="CN684"/>
      <c r="CO684"/>
      <c r="CP684" s="154"/>
      <c r="CQ684"/>
      <c r="CR684"/>
      <c r="CS684"/>
      <c r="CT684"/>
      <c r="CU684"/>
      <c r="CV684" s="154"/>
      <c r="CW684"/>
      <c r="CX684"/>
      <c r="CY684"/>
      <c r="CZ684"/>
      <c r="DA684"/>
      <c r="DB684"/>
      <c r="DC684"/>
      <c r="DD684"/>
      <c r="DE684"/>
      <c r="DF684"/>
      <c r="DG684"/>
      <c r="DH684" s="154"/>
      <c r="DI684"/>
      <c r="DJ684"/>
      <c r="DK684" s="154"/>
      <c r="DL684"/>
      <c r="DM684"/>
      <c r="DN684" s="154"/>
      <c r="DO684"/>
      <c r="DP684"/>
      <c r="DQ684"/>
      <c r="DR684"/>
      <c r="DS684"/>
      <c r="DT684"/>
      <c r="DU684"/>
      <c r="DV684"/>
      <c r="DW684"/>
      <c r="DX684"/>
      <c r="DY684" s="154"/>
      <c r="DZ684"/>
      <c r="EA684"/>
      <c r="EB684"/>
      <c r="EC684"/>
      <c r="ED684"/>
      <c r="EE684"/>
      <c r="EF684" s="159"/>
      <c r="EG684"/>
      <c r="EH684"/>
      <c r="EI684"/>
      <c r="EJ684"/>
      <c r="EK684"/>
      <c r="EL684" s="149"/>
      <c r="EM684"/>
      <c r="EN684"/>
      <c r="EO684"/>
      <c r="EP684"/>
      <c r="EQ684"/>
      <c r="ER684" s="154"/>
      <c r="ES684"/>
      <c r="ET684"/>
      <c r="EU684"/>
      <c r="EV684"/>
      <c r="EW684"/>
      <c r="EX684"/>
      <c r="EY684"/>
      <c r="EZ684"/>
      <c r="FA684" s="154"/>
      <c r="FB684"/>
      <c r="FC684"/>
      <c r="FD684" s="154"/>
      <c r="FE684"/>
      <c r="FF684"/>
      <c r="FG684" s="154"/>
      <c r="FH684"/>
      <c r="FI684"/>
      <c r="FJ684" s="154"/>
      <c r="FK684"/>
      <c r="FL684"/>
      <c r="FM684" s="154"/>
      <c r="FN684"/>
      <c r="FO684"/>
      <c r="FP684" s="154"/>
      <c r="FQ684"/>
      <c r="FR684"/>
      <c r="FS684"/>
      <c r="FT684"/>
      <c r="FU684"/>
      <c r="FV684"/>
      <c r="FW684"/>
      <c r="FX684"/>
      <c r="FY684"/>
      <c r="FZ684"/>
      <c r="GA684" s="248"/>
    </row>
    <row r="685" spans="1:183" s="13" customFormat="1" ht="21" customHeight="1">
      <c r="A685" s="46"/>
      <c r="B685" s="50"/>
      <c r="C685" s="52"/>
      <c r="D685" s="50"/>
      <c r="E685" s="27"/>
      <c r="F685" s="34"/>
      <c r="G685" s="34"/>
      <c r="H685" s="271"/>
      <c r="I685" s="131"/>
      <c r="J685" s="34"/>
      <c r="K685" s="271"/>
      <c r="L685" s="148"/>
      <c r="M685" s="131"/>
      <c r="N685" s="190"/>
      <c r="O685" s="144"/>
      <c r="P685" s="54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 s="154"/>
      <c r="BS685"/>
      <c r="BT685"/>
      <c r="BU685"/>
      <c r="BV685"/>
      <c r="BW685"/>
      <c r="BX685" s="154"/>
      <c r="BY685"/>
      <c r="BZ685"/>
      <c r="CA685" s="154"/>
      <c r="CB685"/>
      <c r="CC685"/>
      <c r="CD685" s="154"/>
      <c r="CE685"/>
      <c r="CF685"/>
      <c r="CG685"/>
      <c r="CH685"/>
      <c r="CI685"/>
      <c r="CJ685"/>
      <c r="CK685"/>
      <c r="CL685"/>
      <c r="CM685"/>
      <c r="CN685"/>
      <c r="CO685"/>
      <c r="CP685" s="154"/>
      <c r="CQ685"/>
      <c r="CR685"/>
      <c r="CS685"/>
      <c r="CT685"/>
      <c r="CU685"/>
      <c r="CV685" s="154"/>
      <c r="CW685"/>
      <c r="CX685"/>
      <c r="CY685"/>
      <c r="CZ685"/>
      <c r="DA685"/>
      <c r="DB685"/>
      <c r="DC685"/>
      <c r="DD685"/>
      <c r="DE685"/>
      <c r="DF685"/>
      <c r="DG685"/>
      <c r="DH685" s="154"/>
      <c r="DI685"/>
      <c r="DJ685"/>
      <c r="DK685" s="154"/>
      <c r="DL685"/>
      <c r="DM685"/>
      <c r="DN685" s="154"/>
      <c r="DO685"/>
      <c r="DP685"/>
      <c r="DQ685"/>
      <c r="DR685"/>
      <c r="DS685"/>
      <c r="DT685"/>
      <c r="DU685"/>
      <c r="DV685"/>
      <c r="DW685"/>
      <c r="DX685"/>
      <c r="DY685" s="154"/>
      <c r="DZ685"/>
      <c r="EA685"/>
      <c r="EB685"/>
      <c r="EC685"/>
      <c r="ED685"/>
      <c r="EE685"/>
      <c r="EF685" s="159"/>
      <c r="EG685"/>
      <c r="EH685"/>
      <c r="EI685"/>
      <c r="EJ685"/>
      <c r="EK685"/>
      <c r="EL685" s="149"/>
      <c r="EM685"/>
      <c r="EN685"/>
      <c r="EO685"/>
      <c r="EP685"/>
      <c r="EQ685"/>
      <c r="ER685" s="154"/>
      <c r="ES685"/>
      <c r="ET685"/>
      <c r="EU685"/>
      <c r="EV685"/>
      <c r="EW685"/>
      <c r="EX685"/>
      <c r="EY685"/>
      <c r="EZ685"/>
      <c r="FA685" s="154"/>
      <c r="FB685"/>
      <c r="FC685"/>
      <c r="FD685" s="154"/>
      <c r="FE685"/>
      <c r="FF685"/>
      <c r="FG685" s="154"/>
      <c r="FH685"/>
      <c r="FI685"/>
      <c r="FJ685" s="154"/>
      <c r="FK685"/>
      <c r="FL685"/>
      <c r="FM685" s="154"/>
      <c r="FN685"/>
      <c r="FO685"/>
      <c r="FP685" s="154"/>
      <c r="FQ685"/>
      <c r="FR685"/>
      <c r="FS685"/>
      <c r="FT685"/>
      <c r="FU685"/>
      <c r="FV685"/>
      <c r="FW685"/>
      <c r="FX685"/>
      <c r="FY685"/>
      <c r="FZ685"/>
      <c r="GA685" s="248"/>
    </row>
    <row r="686" spans="1:183" s="13" customFormat="1" ht="21" customHeight="1">
      <c r="A686" s="46"/>
      <c r="B686" s="50"/>
      <c r="C686" s="52"/>
      <c r="D686" s="50"/>
      <c r="E686" s="27"/>
      <c r="F686" s="34"/>
      <c r="G686" s="34"/>
      <c r="H686" s="271"/>
      <c r="I686" s="131"/>
      <c r="J686" s="34"/>
      <c r="K686" s="271"/>
      <c r="L686" s="148"/>
      <c r="M686" s="131"/>
      <c r="N686" s="190"/>
      <c r="O686" s="144"/>
      <c r="P686" s="54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 s="154"/>
      <c r="BS686"/>
      <c r="BT686"/>
      <c r="BU686"/>
      <c r="BV686"/>
      <c r="BW686"/>
      <c r="BX686" s="154"/>
      <c r="BY686"/>
      <c r="BZ686"/>
      <c r="CA686" s="154"/>
      <c r="CB686"/>
      <c r="CC686"/>
      <c r="CD686" s="154"/>
      <c r="CE686"/>
      <c r="CF686"/>
      <c r="CG686"/>
      <c r="CH686"/>
      <c r="CI686"/>
      <c r="CJ686"/>
      <c r="CK686"/>
      <c r="CL686"/>
      <c r="CM686"/>
      <c r="CN686"/>
      <c r="CO686"/>
      <c r="CP686" s="154"/>
      <c r="CQ686"/>
      <c r="CR686"/>
      <c r="CS686"/>
      <c r="CT686"/>
      <c r="CU686"/>
      <c r="CV686" s="154"/>
      <c r="CW686"/>
      <c r="CX686"/>
      <c r="CY686"/>
      <c r="CZ686"/>
      <c r="DA686"/>
      <c r="DB686"/>
      <c r="DC686"/>
      <c r="DD686"/>
      <c r="DE686"/>
      <c r="DF686"/>
      <c r="DG686"/>
      <c r="DH686" s="154"/>
      <c r="DI686"/>
      <c r="DJ686"/>
      <c r="DK686" s="154"/>
      <c r="DL686"/>
      <c r="DM686"/>
      <c r="DN686" s="154"/>
      <c r="DO686"/>
      <c r="DP686"/>
      <c r="DQ686"/>
      <c r="DR686"/>
      <c r="DS686"/>
      <c r="DT686"/>
      <c r="DU686"/>
      <c r="DV686"/>
      <c r="DW686"/>
      <c r="DX686"/>
      <c r="DY686" s="154"/>
      <c r="DZ686"/>
      <c r="EA686"/>
      <c r="EB686"/>
      <c r="EC686"/>
      <c r="ED686"/>
      <c r="EE686"/>
      <c r="EF686" s="159"/>
      <c r="EG686"/>
      <c r="EH686"/>
      <c r="EI686"/>
      <c r="EJ686"/>
      <c r="EK686"/>
      <c r="EL686" s="149"/>
      <c r="EM686"/>
      <c r="EN686"/>
      <c r="EO686"/>
      <c r="EP686"/>
      <c r="EQ686"/>
      <c r="ER686" s="154"/>
      <c r="ES686"/>
      <c r="ET686"/>
      <c r="EU686"/>
      <c r="EV686"/>
      <c r="EW686"/>
      <c r="EX686"/>
      <c r="EY686"/>
      <c r="EZ686"/>
      <c r="FA686" s="154"/>
      <c r="FB686"/>
      <c r="FC686"/>
      <c r="FD686" s="154"/>
      <c r="FE686"/>
      <c r="FF686"/>
      <c r="FG686" s="154"/>
      <c r="FH686"/>
      <c r="FI686"/>
      <c r="FJ686" s="154"/>
      <c r="FK686"/>
      <c r="FL686"/>
      <c r="FM686" s="154"/>
      <c r="FN686"/>
      <c r="FO686"/>
      <c r="FP686" s="154"/>
      <c r="FQ686"/>
      <c r="FR686"/>
      <c r="FS686"/>
      <c r="FT686"/>
      <c r="FU686"/>
      <c r="FV686"/>
      <c r="FW686"/>
      <c r="FX686"/>
      <c r="FY686"/>
      <c r="FZ686"/>
      <c r="GA686" s="248"/>
    </row>
    <row r="687" spans="1:183" s="13" customFormat="1" ht="21" customHeight="1">
      <c r="A687" s="46"/>
      <c r="B687" s="50"/>
      <c r="C687" s="52"/>
      <c r="D687" s="50"/>
      <c r="E687" s="27"/>
      <c r="F687" s="34"/>
      <c r="G687" s="34"/>
      <c r="H687" s="271"/>
      <c r="I687" s="131"/>
      <c r="J687" s="34"/>
      <c r="K687" s="271"/>
      <c r="L687" s="148"/>
      <c r="M687" s="131"/>
      <c r="N687" s="190"/>
      <c r="O687" s="144"/>
      <c r="P687" s="54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 s="154"/>
      <c r="BS687"/>
      <c r="BT687"/>
      <c r="BU687"/>
      <c r="BV687"/>
      <c r="BW687"/>
      <c r="BX687" s="154"/>
      <c r="BY687"/>
      <c r="BZ687"/>
      <c r="CA687" s="154"/>
      <c r="CB687"/>
      <c r="CC687"/>
      <c r="CD687" s="154"/>
      <c r="CE687"/>
      <c r="CF687"/>
      <c r="CG687"/>
      <c r="CH687"/>
      <c r="CI687"/>
      <c r="CJ687"/>
      <c r="CK687"/>
      <c r="CL687"/>
      <c r="CM687"/>
      <c r="CN687"/>
      <c r="CO687"/>
      <c r="CP687" s="154"/>
      <c r="CQ687"/>
      <c r="CR687"/>
      <c r="CS687"/>
      <c r="CT687"/>
      <c r="CU687"/>
      <c r="CV687" s="154"/>
      <c r="CW687"/>
      <c r="CX687"/>
      <c r="CY687"/>
      <c r="CZ687"/>
      <c r="DA687"/>
      <c r="DB687"/>
      <c r="DC687"/>
      <c r="DD687"/>
      <c r="DE687"/>
      <c r="DF687"/>
      <c r="DG687"/>
      <c r="DH687" s="154"/>
      <c r="DI687"/>
      <c r="DJ687"/>
      <c r="DK687" s="154"/>
      <c r="DL687"/>
      <c r="DM687"/>
      <c r="DN687" s="154"/>
      <c r="DO687"/>
      <c r="DP687"/>
      <c r="DQ687"/>
      <c r="DR687"/>
      <c r="DS687"/>
      <c r="DT687"/>
      <c r="DU687"/>
      <c r="DV687"/>
      <c r="DW687"/>
      <c r="DX687"/>
      <c r="DY687" s="154"/>
      <c r="DZ687"/>
      <c r="EA687"/>
      <c r="EB687"/>
      <c r="EC687"/>
      <c r="ED687"/>
      <c r="EE687"/>
      <c r="EF687" s="159"/>
      <c r="EG687"/>
      <c r="EH687"/>
      <c r="EI687"/>
      <c r="EJ687"/>
      <c r="EK687"/>
      <c r="EL687" s="149"/>
      <c r="EM687"/>
      <c r="EN687"/>
      <c r="EO687"/>
      <c r="EP687"/>
      <c r="EQ687"/>
      <c r="ER687" s="154"/>
      <c r="ES687"/>
      <c r="ET687"/>
      <c r="EU687"/>
      <c r="EV687"/>
      <c r="EW687"/>
      <c r="EX687"/>
      <c r="EY687"/>
      <c r="EZ687"/>
      <c r="FA687" s="154"/>
      <c r="FB687"/>
      <c r="FC687"/>
      <c r="FD687" s="154"/>
      <c r="FE687"/>
      <c r="FF687"/>
      <c r="FG687" s="154"/>
      <c r="FH687"/>
      <c r="FI687"/>
      <c r="FJ687" s="154"/>
      <c r="FK687"/>
      <c r="FL687"/>
      <c r="FM687" s="154"/>
      <c r="FN687"/>
      <c r="FO687"/>
      <c r="FP687" s="154"/>
      <c r="FQ687"/>
      <c r="FR687"/>
      <c r="FS687"/>
      <c r="FT687"/>
      <c r="FU687"/>
      <c r="FV687"/>
      <c r="FW687"/>
      <c r="FX687"/>
      <c r="FY687"/>
      <c r="FZ687"/>
      <c r="GA687" s="248"/>
    </row>
    <row r="688" spans="1:183" s="13" customFormat="1" ht="21" customHeight="1">
      <c r="A688" s="46"/>
      <c r="B688" s="50"/>
      <c r="C688" s="52"/>
      <c r="D688" s="50"/>
      <c r="E688" s="27"/>
      <c r="F688" s="34"/>
      <c r="G688" s="34"/>
      <c r="H688" s="271"/>
      <c r="I688" s="131"/>
      <c r="J688" s="34"/>
      <c r="K688" s="271"/>
      <c r="L688" s="148"/>
      <c r="M688" s="131"/>
      <c r="N688" s="190"/>
      <c r="O688" s="144"/>
      <c r="P688" s="54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 s="154"/>
      <c r="BS688"/>
      <c r="BT688"/>
      <c r="BU688"/>
      <c r="BV688"/>
      <c r="BW688"/>
      <c r="BX688" s="154"/>
      <c r="BY688"/>
      <c r="BZ688"/>
      <c r="CA688" s="154"/>
      <c r="CB688"/>
      <c r="CC688"/>
      <c r="CD688" s="154"/>
      <c r="CE688"/>
      <c r="CF688"/>
      <c r="CG688"/>
      <c r="CH688"/>
      <c r="CI688"/>
      <c r="CJ688"/>
      <c r="CK688"/>
      <c r="CL688"/>
      <c r="CM688"/>
      <c r="CN688"/>
      <c r="CO688"/>
      <c r="CP688" s="154"/>
      <c r="CQ688"/>
      <c r="CR688"/>
      <c r="CS688"/>
      <c r="CT688"/>
      <c r="CU688"/>
      <c r="CV688" s="154"/>
      <c r="CW688"/>
      <c r="CX688"/>
      <c r="CY688"/>
      <c r="CZ688"/>
      <c r="DA688"/>
      <c r="DB688"/>
      <c r="DC688"/>
      <c r="DD688"/>
      <c r="DE688"/>
      <c r="DF688"/>
      <c r="DG688"/>
      <c r="DH688" s="154"/>
      <c r="DI688"/>
      <c r="DJ688"/>
      <c r="DK688" s="154"/>
      <c r="DL688"/>
      <c r="DM688"/>
      <c r="DN688" s="154"/>
      <c r="DO688"/>
      <c r="DP688"/>
      <c r="DQ688"/>
      <c r="DR688"/>
      <c r="DS688"/>
      <c r="DT688"/>
      <c r="DU688"/>
      <c r="DV688"/>
      <c r="DW688"/>
      <c r="DX688"/>
      <c r="DY688" s="154"/>
      <c r="DZ688"/>
      <c r="EA688"/>
      <c r="EB688"/>
      <c r="EC688"/>
      <c r="ED688"/>
      <c r="EE688"/>
      <c r="EF688" s="159"/>
      <c r="EG688"/>
      <c r="EH688"/>
      <c r="EI688"/>
      <c r="EJ688"/>
      <c r="EK688"/>
      <c r="EL688" s="149"/>
      <c r="EM688"/>
      <c r="EN688"/>
      <c r="EO688"/>
      <c r="EP688"/>
      <c r="EQ688"/>
      <c r="ER688" s="154"/>
      <c r="ES688"/>
      <c r="ET688"/>
      <c r="EU688"/>
      <c r="EV688"/>
      <c r="EW688"/>
      <c r="EX688"/>
      <c r="EY688"/>
      <c r="EZ688"/>
      <c r="FA688" s="154"/>
      <c r="FB688"/>
      <c r="FC688"/>
      <c r="FD688" s="154"/>
      <c r="FE688"/>
      <c r="FF688"/>
      <c r="FG688" s="154"/>
      <c r="FH688"/>
      <c r="FI688"/>
      <c r="FJ688" s="154"/>
      <c r="FK688"/>
      <c r="FL688"/>
      <c r="FM688" s="154"/>
      <c r="FN688"/>
      <c r="FO688"/>
      <c r="FP688" s="154"/>
      <c r="FQ688"/>
      <c r="FR688"/>
      <c r="FS688"/>
      <c r="FT688"/>
      <c r="FU688"/>
      <c r="FV688"/>
      <c r="FW688"/>
      <c r="FX688"/>
      <c r="FY688"/>
      <c r="FZ688"/>
      <c r="GA688" s="248"/>
    </row>
    <row r="689" spans="1:183" s="13" customFormat="1" ht="21" customHeight="1">
      <c r="A689" s="46"/>
      <c r="B689" s="50"/>
      <c r="C689" s="52"/>
      <c r="D689" s="50"/>
      <c r="E689" s="27"/>
      <c r="F689" s="34"/>
      <c r="G689" s="34"/>
      <c r="H689" s="271"/>
      <c r="I689" s="131"/>
      <c r="J689" s="34"/>
      <c r="K689" s="271"/>
      <c r="L689" s="148"/>
      <c r="M689" s="131"/>
      <c r="N689" s="190"/>
      <c r="O689" s="144"/>
      <c r="P689" s="54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 s="154"/>
      <c r="BS689"/>
      <c r="BT689"/>
      <c r="BU689"/>
      <c r="BV689"/>
      <c r="BW689"/>
      <c r="BX689" s="154"/>
      <c r="BY689"/>
      <c r="BZ689"/>
      <c r="CA689" s="154"/>
      <c r="CB689"/>
      <c r="CC689"/>
      <c r="CD689" s="154"/>
      <c r="CE689"/>
      <c r="CF689"/>
      <c r="CG689"/>
      <c r="CH689"/>
      <c r="CI689"/>
      <c r="CJ689"/>
      <c r="CK689"/>
      <c r="CL689"/>
      <c r="CM689"/>
      <c r="CN689"/>
      <c r="CO689"/>
      <c r="CP689" s="154"/>
      <c r="CQ689"/>
      <c r="CR689"/>
      <c r="CS689"/>
      <c r="CT689"/>
      <c r="CU689"/>
      <c r="CV689" s="154"/>
      <c r="CW689"/>
      <c r="CX689"/>
      <c r="CY689"/>
      <c r="CZ689"/>
      <c r="DA689"/>
      <c r="DB689"/>
      <c r="DC689"/>
      <c r="DD689"/>
      <c r="DE689"/>
      <c r="DF689"/>
      <c r="DG689"/>
      <c r="DH689" s="154"/>
      <c r="DI689"/>
      <c r="DJ689"/>
      <c r="DK689" s="154"/>
      <c r="DL689"/>
      <c r="DM689"/>
      <c r="DN689" s="154"/>
      <c r="DO689"/>
      <c r="DP689"/>
      <c r="DQ689"/>
      <c r="DR689"/>
      <c r="DS689"/>
      <c r="DT689"/>
      <c r="DU689"/>
      <c r="DV689"/>
      <c r="DW689"/>
      <c r="DX689"/>
      <c r="DY689" s="154"/>
      <c r="DZ689"/>
      <c r="EA689"/>
      <c r="EB689"/>
      <c r="EC689"/>
      <c r="ED689"/>
      <c r="EE689"/>
      <c r="EF689" s="159"/>
      <c r="EG689"/>
      <c r="EH689"/>
      <c r="EI689"/>
      <c r="EJ689"/>
      <c r="EK689"/>
      <c r="EL689" s="149"/>
      <c r="EM689"/>
      <c r="EN689"/>
      <c r="EO689"/>
      <c r="EP689"/>
      <c r="EQ689"/>
      <c r="ER689" s="154"/>
      <c r="ES689"/>
      <c r="ET689"/>
      <c r="EU689"/>
      <c r="EV689"/>
      <c r="EW689"/>
      <c r="EX689"/>
      <c r="EY689"/>
      <c r="EZ689"/>
      <c r="FA689" s="154"/>
      <c r="FB689"/>
      <c r="FC689"/>
      <c r="FD689" s="154"/>
      <c r="FE689"/>
      <c r="FF689"/>
      <c r="FG689" s="154"/>
      <c r="FH689"/>
      <c r="FI689"/>
      <c r="FJ689" s="154"/>
      <c r="FK689"/>
      <c r="FL689"/>
      <c r="FM689" s="154"/>
      <c r="FN689"/>
      <c r="FO689"/>
      <c r="FP689" s="154"/>
      <c r="FQ689"/>
      <c r="FR689"/>
      <c r="FS689"/>
      <c r="FT689"/>
      <c r="FU689"/>
      <c r="FV689"/>
      <c r="FW689"/>
      <c r="FX689"/>
      <c r="FY689"/>
      <c r="FZ689"/>
      <c r="GA689" s="248"/>
    </row>
    <row r="690" spans="1:183" s="13" customFormat="1" ht="21" customHeight="1">
      <c r="A690" s="46"/>
      <c r="B690" s="50"/>
      <c r="C690" s="52"/>
      <c r="D690" s="50"/>
      <c r="E690" s="27"/>
      <c r="F690" s="34"/>
      <c r="G690" s="34"/>
      <c r="H690" s="271"/>
      <c r="I690" s="131"/>
      <c r="J690" s="34"/>
      <c r="K690" s="271"/>
      <c r="L690" s="148"/>
      <c r="M690" s="131"/>
      <c r="N690" s="190"/>
      <c r="O690" s="144"/>
      <c r="P690" s="54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 s="154"/>
      <c r="BS690"/>
      <c r="BT690"/>
      <c r="BU690"/>
      <c r="BV690"/>
      <c r="BW690"/>
      <c r="BX690" s="154"/>
      <c r="BY690"/>
      <c r="BZ690"/>
      <c r="CA690" s="154"/>
      <c r="CB690"/>
      <c r="CC690"/>
      <c r="CD690" s="154"/>
      <c r="CE690"/>
      <c r="CF690"/>
      <c r="CG690"/>
      <c r="CH690"/>
      <c r="CI690"/>
      <c r="CJ690"/>
      <c r="CK690"/>
      <c r="CL690"/>
      <c r="CM690"/>
      <c r="CN690"/>
      <c r="CO690"/>
      <c r="CP690" s="154"/>
      <c r="CQ690"/>
      <c r="CR690"/>
      <c r="CS690"/>
      <c r="CT690"/>
      <c r="CU690"/>
      <c r="CV690" s="154"/>
      <c r="CW690"/>
      <c r="CX690"/>
      <c r="CY690"/>
      <c r="CZ690"/>
      <c r="DA690"/>
      <c r="DB690"/>
      <c r="DC690"/>
      <c r="DD690"/>
      <c r="DE690"/>
      <c r="DF690"/>
      <c r="DG690"/>
      <c r="DH690" s="154"/>
      <c r="DI690"/>
      <c r="DJ690"/>
      <c r="DK690" s="154"/>
      <c r="DL690"/>
      <c r="DM690"/>
      <c r="DN690" s="154"/>
      <c r="DO690"/>
      <c r="DP690"/>
      <c r="DQ690"/>
      <c r="DR690"/>
      <c r="DS690"/>
      <c r="DT690"/>
      <c r="DU690"/>
      <c r="DV690"/>
      <c r="DW690"/>
      <c r="DX690"/>
      <c r="DY690" s="154"/>
      <c r="DZ690"/>
      <c r="EA690"/>
      <c r="EB690"/>
      <c r="EC690"/>
      <c r="ED690"/>
      <c r="EE690"/>
      <c r="EF690" s="159"/>
      <c r="EG690"/>
      <c r="EH690"/>
      <c r="EI690"/>
      <c r="EJ690"/>
      <c r="EK690"/>
      <c r="EL690" s="149"/>
      <c r="EM690"/>
      <c r="EN690"/>
      <c r="EO690"/>
      <c r="EP690"/>
      <c r="EQ690"/>
      <c r="ER690" s="154"/>
      <c r="ES690"/>
      <c r="ET690"/>
      <c r="EU690"/>
      <c r="EV690"/>
      <c r="EW690"/>
      <c r="EX690"/>
      <c r="EY690"/>
      <c r="EZ690"/>
      <c r="FA690" s="154"/>
      <c r="FB690"/>
      <c r="FC690"/>
      <c r="FD690" s="154"/>
      <c r="FE690"/>
      <c r="FF690"/>
      <c r="FG690" s="154"/>
      <c r="FH690"/>
      <c r="FI690"/>
      <c r="FJ690" s="154"/>
      <c r="FK690"/>
      <c r="FL690"/>
      <c r="FM690" s="154"/>
      <c r="FN690"/>
      <c r="FO690"/>
      <c r="FP690" s="154"/>
      <c r="FQ690"/>
      <c r="FR690"/>
      <c r="FS690"/>
      <c r="FT690"/>
      <c r="FU690"/>
      <c r="FV690"/>
      <c r="FW690"/>
      <c r="FX690"/>
      <c r="FY690"/>
      <c r="FZ690"/>
      <c r="GA690" s="248"/>
    </row>
    <row r="691" spans="1:183" s="13" customFormat="1" ht="21" customHeight="1">
      <c r="A691" s="46"/>
      <c r="B691" s="50"/>
      <c r="C691" s="52"/>
      <c r="D691" s="50"/>
      <c r="E691" s="27"/>
      <c r="F691" s="34"/>
      <c r="G691" s="34"/>
      <c r="H691" s="271"/>
      <c r="I691" s="131"/>
      <c r="J691" s="34"/>
      <c r="K691" s="271"/>
      <c r="L691" s="148"/>
      <c r="M691" s="131"/>
      <c r="N691" s="190"/>
      <c r="O691" s="144"/>
      <c r="P691" s="54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 s="154"/>
      <c r="BS691"/>
      <c r="BT691"/>
      <c r="BU691"/>
      <c r="BV691"/>
      <c r="BW691"/>
      <c r="BX691" s="154"/>
      <c r="BY691"/>
      <c r="BZ691"/>
      <c r="CA691" s="154"/>
      <c r="CB691"/>
      <c r="CC691"/>
      <c r="CD691" s="154"/>
      <c r="CE691"/>
      <c r="CF691"/>
      <c r="CG691"/>
      <c r="CH691"/>
      <c r="CI691"/>
      <c r="CJ691"/>
      <c r="CK691"/>
      <c r="CL691"/>
      <c r="CM691"/>
      <c r="CN691"/>
      <c r="CO691"/>
      <c r="CP691" s="154"/>
      <c r="CQ691"/>
      <c r="CR691"/>
      <c r="CS691"/>
      <c r="CT691"/>
      <c r="CU691"/>
      <c r="CV691" s="154"/>
      <c r="CW691"/>
      <c r="CX691"/>
      <c r="CY691"/>
      <c r="CZ691"/>
      <c r="DA691"/>
      <c r="DB691"/>
      <c r="DC691"/>
      <c r="DD691"/>
      <c r="DE691"/>
      <c r="DF691"/>
      <c r="DG691"/>
      <c r="DH691" s="154"/>
      <c r="DI691"/>
      <c r="DJ691"/>
      <c r="DK691" s="154"/>
      <c r="DL691"/>
      <c r="DM691"/>
      <c r="DN691" s="154"/>
      <c r="DO691"/>
      <c r="DP691"/>
      <c r="DQ691"/>
      <c r="DR691"/>
      <c r="DS691"/>
      <c r="DT691"/>
      <c r="DU691"/>
      <c r="DV691"/>
      <c r="DW691"/>
      <c r="DX691"/>
      <c r="DY691" s="154"/>
      <c r="DZ691"/>
      <c r="EA691"/>
      <c r="EB691"/>
      <c r="EC691"/>
      <c r="ED691"/>
      <c r="EE691"/>
      <c r="EF691" s="159"/>
      <c r="EG691"/>
      <c r="EH691"/>
      <c r="EI691"/>
      <c r="EJ691"/>
      <c r="EK691"/>
      <c r="EL691" s="149"/>
      <c r="EM691"/>
      <c r="EN691"/>
      <c r="EO691"/>
      <c r="EP691"/>
      <c r="EQ691"/>
      <c r="ER691" s="154"/>
      <c r="ES691"/>
      <c r="ET691"/>
      <c r="EU691"/>
      <c r="EV691"/>
      <c r="EW691"/>
      <c r="EX691"/>
      <c r="EY691"/>
      <c r="EZ691"/>
      <c r="FA691" s="154"/>
      <c r="FB691"/>
      <c r="FC691"/>
      <c r="FD691" s="154"/>
      <c r="FE691"/>
      <c r="FF691"/>
      <c r="FG691" s="154"/>
      <c r="FH691"/>
      <c r="FI691"/>
      <c r="FJ691" s="154"/>
      <c r="FK691"/>
      <c r="FL691"/>
      <c r="FM691" s="154"/>
      <c r="FN691"/>
      <c r="FO691"/>
      <c r="FP691" s="154"/>
      <c r="FQ691"/>
      <c r="FR691"/>
      <c r="FS691"/>
      <c r="FT691"/>
      <c r="FU691"/>
      <c r="FV691"/>
      <c r="FW691"/>
      <c r="FX691"/>
      <c r="FY691"/>
      <c r="FZ691"/>
      <c r="GA691" s="248"/>
    </row>
    <row r="692" spans="1:183" s="13" customFormat="1" ht="21" customHeight="1">
      <c r="A692" s="46"/>
      <c r="B692" s="50"/>
      <c r="C692" s="52"/>
      <c r="D692" s="50"/>
      <c r="E692" s="27"/>
      <c r="F692" s="34"/>
      <c r="G692" s="34"/>
      <c r="H692" s="271"/>
      <c r="I692" s="131"/>
      <c r="J692" s="34"/>
      <c r="K692" s="271"/>
      <c r="L692" s="148"/>
      <c r="M692" s="131"/>
      <c r="N692" s="190"/>
      <c r="O692" s="144"/>
      <c r="P692" s="54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 s="154"/>
      <c r="BS692"/>
      <c r="BT692"/>
      <c r="BU692"/>
      <c r="BV692"/>
      <c r="BW692"/>
      <c r="BX692" s="154"/>
      <c r="BY692"/>
      <c r="BZ692"/>
      <c r="CA692" s="154"/>
      <c r="CB692"/>
      <c r="CC692"/>
      <c r="CD692" s="154"/>
      <c r="CE692"/>
      <c r="CF692"/>
      <c r="CG692"/>
      <c r="CH692"/>
      <c r="CI692"/>
      <c r="CJ692"/>
      <c r="CK692"/>
      <c r="CL692"/>
      <c r="CM692"/>
      <c r="CN692"/>
      <c r="CO692"/>
      <c r="CP692" s="154"/>
      <c r="CQ692"/>
      <c r="CR692"/>
      <c r="CS692"/>
      <c r="CT692"/>
      <c r="CU692"/>
      <c r="CV692" s="154"/>
      <c r="CW692"/>
      <c r="CX692"/>
      <c r="CY692"/>
      <c r="CZ692"/>
      <c r="DA692"/>
      <c r="DB692"/>
      <c r="DC692"/>
      <c r="DD692"/>
      <c r="DE692"/>
      <c r="DF692"/>
      <c r="DG692"/>
      <c r="DH692" s="154"/>
      <c r="DI692"/>
      <c r="DJ692"/>
      <c r="DK692" s="154"/>
      <c r="DL692"/>
      <c r="DM692"/>
      <c r="DN692" s="154"/>
      <c r="DO692"/>
      <c r="DP692"/>
      <c r="DQ692"/>
      <c r="DR692"/>
      <c r="DS692"/>
      <c r="DT692"/>
      <c r="DU692"/>
      <c r="DV692"/>
      <c r="DW692"/>
      <c r="DX692"/>
      <c r="DY692" s="154"/>
      <c r="DZ692"/>
      <c r="EA692"/>
      <c r="EB692"/>
      <c r="EC692"/>
      <c r="ED692"/>
      <c r="EE692"/>
      <c r="EF692" s="159"/>
      <c r="EG692"/>
      <c r="EH692"/>
      <c r="EI692"/>
      <c r="EJ692"/>
      <c r="EK692"/>
      <c r="EL692" s="149"/>
      <c r="EM692"/>
      <c r="EN692"/>
      <c r="EO692"/>
      <c r="EP692"/>
      <c r="EQ692"/>
      <c r="ER692" s="154"/>
      <c r="ES692"/>
      <c r="ET692"/>
      <c r="EU692"/>
      <c r="EV692"/>
      <c r="EW692"/>
      <c r="EX692"/>
      <c r="EY692"/>
      <c r="EZ692"/>
      <c r="FA692" s="154"/>
      <c r="FB692"/>
      <c r="FC692"/>
      <c r="FD692" s="154"/>
      <c r="FE692"/>
      <c r="FF692"/>
      <c r="FG692" s="154"/>
      <c r="FH692"/>
      <c r="FI692"/>
      <c r="FJ692" s="154"/>
      <c r="FK692"/>
      <c r="FL692"/>
      <c r="FM692" s="154"/>
      <c r="FN692"/>
      <c r="FO692"/>
      <c r="FP692" s="154"/>
      <c r="FQ692"/>
      <c r="FR692"/>
      <c r="FS692"/>
      <c r="FT692"/>
      <c r="FU692"/>
      <c r="FV692"/>
      <c r="FW692"/>
      <c r="FX692"/>
      <c r="FY692"/>
      <c r="FZ692"/>
      <c r="GA692" s="248"/>
    </row>
    <row r="693" spans="1:183" s="13" customFormat="1" ht="21" customHeight="1">
      <c r="A693" s="46"/>
      <c r="B693" s="50"/>
      <c r="C693" s="52"/>
      <c r="D693" s="50"/>
      <c r="E693" s="27"/>
      <c r="F693" s="34"/>
      <c r="G693" s="34"/>
      <c r="H693" s="271"/>
      <c r="I693" s="131"/>
      <c r="J693" s="34"/>
      <c r="K693" s="271"/>
      <c r="L693" s="148"/>
      <c r="M693" s="131"/>
      <c r="N693" s="190"/>
      <c r="O693" s="144"/>
      <c r="P693" s="54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 s="154"/>
      <c r="BS693"/>
      <c r="BT693"/>
      <c r="BU693"/>
      <c r="BV693"/>
      <c r="BW693"/>
      <c r="BX693" s="154"/>
      <c r="BY693"/>
      <c r="BZ693"/>
      <c r="CA693" s="154"/>
      <c r="CB693"/>
      <c r="CC693"/>
      <c r="CD693" s="154"/>
      <c r="CE693"/>
      <c r="CF693"/>
      <c r="CG693"/>
      <c r="CH693"/>
      <c r="CI693"/>
      <c r="CJ693"/>
      <c r="CK693"/>
      <c r="CL693"/>
      <c r="CM693"/>
      <c r="CN693"/>
      <c r="CO693"/>
      <c r="CP693" s="154"/>
      <c r="CQ693"/>
      <c r="CR693"/>
      <c r="CS693"/>
      <c r="CT693"/>
      <c r="CU693"/>
      <c r="CV693" s="154"/>
      <c r="CW693"/>
      <c r="CX693"/>
      <c r="CY693"/>
      <c r="CZ693"/>
      <c r="DA693"/>
      <c r="DB693"/>
      <c r="DC693"/>
      <c r="DD693"/>
      <c r="DE693"/>
      <c r="DF693"/>
      <c r="DG693"/>
      <c r="DH693" s="154"/>
      <c r="DI693"/>
      <c r="DJ693"/>
      <c r="DK693" s="154"/>
      <c r="DL693"/>
      <c r="DM693"/>
      <c r="DN693" s="154"/>
      <c r="DO693"/>
      <c r="DP693"/>
      <c r="DQ693"/>
      <c r="DR693"/>
      <c r="DS693"/>
      <c r="DT693"/>
      <c r="DU693"/>
      <c r="DV693"/>
      <c r="DW693"/>
      <c r="DX693"/>
      <c r="DY693" s="154"/>
      <c r="DZ693"/>
      <c r="EA693"/>
      <c r="EB693"/>
      <c r="EC693"/>
      <c r="ED693"/>
      <c r="EE693"/>
      <c r="EF693" s="159"/>
      <c r="EG693"/>
      <c r="EH693"/>
      <c r="EI693"/>
      <c r="EJ693"/>
      <c r="EK693"/>
      <c r="EL693" s="149"/>
      <c r="EM693"/>
      <c r="EN693"/>
      <c r="EO693"/>
      <c r="EP693"/>
      <c r="EQ693"/>
      <c r="ER693" s="154"/>
      <c r="ES693"/>
      <c r="ET693"/>
      <c r="EU693"/>
      <c r="EV693"/>
      <c r="EW693"/>
      <c r="EX693"/>
      <c r="EY693"/>
      <c r="EZ693"/>
      <c r="FA693" s="154"/>
      <c r="FB693"/>
      <c r="FC693"/>
      <c r="FD693" s="154"/>
      <c r="FE693"/>
      <c r="FF693"/>
      <c r="FG693" s="154"/>
      <c r="FH693"/>
      <c r="FI693"/>
      <c r="FJ693" s="154"/>
      <c r="FK693"/>
      <c r="FL693"/>
      <c r="FM693" s="154"/>
      <c r="FN693"/>
      <c r="FO693"/>
      <c r="FP693" s="154"/>
      <c r="FQ693"/>
      <c r="FR693"/>
      <c r="FS693"/>
      <c r="FT693"/>
      <c r="FU693"/>
      <c r="FV693"/>
      <c r="FW693"/>
      <c r="FX693"/>
      <c r="FY693"/>
      <c r="FZ693"/>
      <c r="GA693" s="248"/>
    </row>
    <row r="694" spans="1:183" s="13" customFormat="1" ht="21" customHeight="1">
      <c r="A694" s="46"/>
      <c r="B694" s="50"/>
      <c r="C694" s="52"/>
      <c r="D694" s="50"/>
      <c r="E694" s="27"/>
      <c r="F694" s="34"/>
      <c r="G694" s="34"/>
      <c r="H694" s="271"/>
      <c r="I694" s="131"/>
      <c r="J694" s="34"/>
      <c r="K694" s="271"/>
      <c r="L694" s="148"/>
      <c r="M694" s="131"/>
      <c r="N694" s="190"/>
      <c r="O694" s="144"/>
      <c r="P694" s="5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 s="154"/>
      <c r="BS694"/>
      <c r="BT694"/>
      <c r="BU694"/>
      <c r="BV694"/>
      <c r="BW694"/>
      <c r="BX694" s="154"/>
      <c r="BY694"/>
      <c r="BZ694"/>
      <c r="CA694" s="154"/>
      <c r="CB694"/>
      <c r="CC694"/>
      <c r="CD694" s="154"/>
      <c r="CE694"/>
      <c r="CF694"/>
      <c r="CG694"/>
      <c r="CH694"/>
      <c r="CI694"/>
      <c r="CJ694"/>
      <c r="CK694"/>
      <c r="CL694"/>
      <c r="CM694"/>
      <c r="CN694"/>
      <c r="CO694"/>
      <c r="CP694" s="154"/>
      <c r="CQ694"/>
      <c r="CR694"/>
      <c r="CS694"/>
      <c r="CT694"/>
      <c r="CU694"/>
      <c r="CV694" s="154"/>
      <c r="CW694"/>
      <c r="CX694"/>
      <c r="CY694"/>
      <c r="CZ694"/>
      <c r="DA694"/>
      <c r="DB694"/>
      <c r="DC694"/>
      <c r="DD694"/>
      <c r="DE694"/>
      <c r="DF694"/>
      <c r="DG694"/>
      <c r="DH694" s="154"/>
      <c r="DI694"/>
      <c r="DJ694"/>
      <c r="DK694" s="154"/>
      <c r="DL694"/>
      <c r="DM694"/>
      <c r="DN694" s="154"/>
      <c r="DO694"/>
      <c r="DP694"/>
      <c r="DQ694"/>
      <c r="DR694"/>
      <c r="DS694"/>
      <c r="DT694"/>
      <c r="DU694"/>
      <c r="DV694"/>
      <c r="DW694"/>
      <c r="DX694"/>
      <c r="DY694" s="154"/>
      <c r="DZ694"/>
      <c r="EA694"/>
      <c r="EB694"/>
      <c r="EC694"/>
      <c r="ED694"/>
      <c r="EE694"/>
      <c r="EF694" s="159"/>
      <c r="EG694"/>
      <c r="EH694"/>
      <c r="EI694"/>
      <c r="EJ694"/>
      <c r="EK694"/>
      <c r="EL694" s="149"/>
      <c r="EM694"/>
      <c r="EN694"/>
      <c r="EO694"/>
      <c r="EP694"/>
      <c r="EQ694"/>
      <c r="ER694" s="154"/>
      <c r="ES694"/>
      <c r="ET694"/>
      <c r="EU694"/>
      <c r="EV694"/>
      <c r="EW694"/>
      <c r="EX694"/>
      <c r="EY694"/>
      <c r="EZ694"/>
      <c r="FA694" s="154"/>
      <c r="FB694"/>
      <c r="FC694"/>
      <c r="FD694" s="154"/>
      <c r="FE694"/>
      <c r="FF694"/>
      <c r="FG694" s="154"/>
      <c r="FH694"/>
      <c r="FI694"/>
      <c r="FJ694" s="154"/>
      <c r="FK694"/>
      <c r="FL694"/>
      <c r="FM694" s="154"/>
      <c r="FN694"/>
      <c r="FO694"/>
      <c r="FP694" s="154"/>
      <c r="FQ694"/>
      <c r="FR694"/>
      <c r="FS694"/>
      <c r="FT694"/>
      <c r="FU694"/>
      <c r="FV694"/>
      <c r="FW694"/>
      <c r="FX694"/>
      <c r="FY694"/>
      <c r="FZ694"/>
      <c r="GA694" s="248"/>
    </row>
    <row r="695" spans="1:183" s="13" customFormat="1" ht="21" customHeight="1">
      <c r="A695" s="46"/>
      <c r="B695" s="50"/>
      <c r="C695" s="52"/>
      <c r="D695" s="50"/>
      <c r="E695" s="27"/>
      <c r="F695" s="34"/>
      <c r="G695" s="34"/>
      <c r="H695" s="271"/>
      <c r="I695" s="131"/>
      <c r="J695" s="34"/>
      <c r="K695" s="271"/>
      <c r="L695" s="148"/>
      <c r="M695" s="131"/>
      <c r="N695" s="190"/>
      <c r="O695" s="144"/>
      <c r="P695" s="54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 s="154"/>
      <c r="BS695"/>
      <c r="BT695"/>
      <c r="BU695"/>
      <c r="BV695"/>
      <c r="BW695"/>
      <c r="BX695" s="154"/>
      <c r="BY695"/>
      <c r="BZ695"/>
      <c r="CA695" s="154"/>
      <c r="CB695"/>
      <c r="CC695"/>
      <c r="CD695" s="154"/>
      <c r="CE695"/>
      <c r="CF695"/>
      <c r="CG695"/>
      <c r="CH695"/>
      <c r="CI695"/>
      <c r="CJ695"/>
      <c r="CK695"/>
      <c r="CL695"/>
      <c r="CM695"/>
      <c r="CN695"/>
      <c r="CO695"/>
      <c r="CP695" s="154"/>
      <c r="CQ695"/>
      <c r="CR695"/>
      <c r="CS695"/>
      <c r="CT695"/>
      <c r="CU695"/>
      <c r="CV695" s="154"/>
      <c r="CW695"/>
      <c r="CX695"/>
      <c r="CY695"/>
      <c r="CZ695"/>
      <c r="DA695"/>
      <c r="DB695"/>
      <c r="DC695"/>
      <c r="DD695"/>
      <c r="DE695"/>
      <c r="DF695"/>
      <c r="DG695"/>
      <c r="DH695" s="154"/>
      <c r="DI695"/>
      <c r="DJ695"/>
      <c r="DK695" s="154"/>
      <c r="DL695"/>
      <c r="DM695"/>
      <c r="DN695" s="154"/>
      <c r="DO695"/>
      <c r="DP695"/>
      <c r="DQ695"/>
      <c r="DR695"/>
      <c r="DS695"/>
      <c r="DT695"/>
      <c r="DU695"/>
      <c r="DV695"/>
      <c r="DW695"/>
      <c r="DX695"/>
      <c r="DY695" s="154"/>
      <c r="DZ695"/>
      <c r="EA695"/>
      <c r="EB695"/>
      <c r="EC695"/>
      <c r="ED695"/>
      <c r="EE695"/>
      <c r="EF695" s="159"/>
      <c r="EG695"/>
      <c r="EH695"/>
      <c r="EI695"/>
      <c r="EJ695"/>
      <c r="EK695"/>
      <c r="EL695" s="149"/>
      <c r="EM695"/>
      <c r="EN695"/>
      <c r="EO695"/>
      <c r="EP695"/>
      <c r="EQ695"/>
      <c r="ER695" s="154"/>
      <c r="ES695"/>
      <c r="ET695"/>
      <c r="EU695"/>
      <c r="EV695"/>
      <c r="EW695"/>
      <c r="EX695"/>
      <c r="EY695"/>
      <c r="EZ695"/>
      <c r="FA695" s="154"/>
      <c r="FB695"/>
      <c r="FC695"/>
      <c r="FD695" s="154"/>
      <c r="FE695"/>
      <c r="FF695"/>
      <c r="FG695" s="154"/>
      <c r="FH695"/>
      <c r="FI695"/>
      <c r="FJ695" s="154"/>
      <c r="FK695"/>
      <c r="FL695"/>
      <c r="FM695" s="154"/>
      <c r="FN695"/>
      <c r="FO695"/>
      <c r="FP695" s="154"/>
      <c r="FQ695"/>
      <c r="FR695"/>
      <c r="FS695"/>
      <c r="FT695"/>
      <c r="FU695"/>
      <c r="FV695"/>
      <c r="FW695"/>
      <c r="FX695"/>
      <c r="FY695"/>
      <c r="FZ695"/>
      <c r="GA695" s="248"/>
    </row>
    <row r="696" spans="1:183" s="13" customFormat="1" ht="21" customHeight="1">
      <c r="A696" s="46"/>
      <c r="B696" s="50"/>
      <c r="C696" s="52"/>
      <c r="D696" s="50"/>
      <c r="E696" s="27"/>
      <c r="F696" s="34"/>
      <c r="G696" s="34"/>
      <c r="H696" s="271"/>
      <c r="I696" s="131"/>
      <c r="J696" s="34"/>
      <c r="K696" s="271"/>
      <c r="L696" s="148"/>
      <c r="M696" s="131"/>
      <c r="N696" s="190"/>
      <c r="O696" s="144"/>
      <c r="P696" s="54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 s="154"/>
      <c r="BS696"/>
      <c r="BT696"/>
      <c r="BU696"/>
      <c r="BV696"/>
      <c r="BW696"/>
      <c r="BX696" s="154"/>
      <c r="BY696"/>
      <c r="BZ696"/>
      <c r="CA696" s="154"/>
      <c r="CB696"/>
      <c r="CC696"/>
      <c r="CD696" s="154"/>
      <c r="CE696"/>
      <c r="CF696"/>
      <c r="CG696"/>
      <c r="CH696"/>
      <c r="CI696"/>
      <c r="CJ696"/>
      <c r="CK696"/>
      <c r="CL696"/>
      <c r="CM696"/>
      <c r="CN696"/>
      <c r="CO696"/>
      <c r="CP696" s="154"/>
      <c r="CQ696"/>
      <c r="CR696"/>
      <c r="CS696"/>
      <c r="CT696"/>
      <c r="CU696"/>
      <c r="CV696" s="154"/>
      <c r="CW696"/>
      <c r="CX696"/>
      <c r="CY696"/>
      <c r="CZ696"/>
      <c r="DA696"/>
      <c r="DB696"/>
      <c r="DC696"/>
      <c r="DD696"/>
      <c r="DE696"/>
      <c r="DF696"/>
      <c r="DG696"/>
      <c r="DH696" s="154"/>
      <c r="DI696"/>
      <c r="DJ696"/>
      <c r="DK696" s="154"/>
      <c r="DL696"/>
      <c r="DM696"/>
      <c r="DN696" s="154"/>
      <c r="DO696"/>
      <c r="DP696"/>
      <c r="DQ696"/>
      <c r="DR696"/>
      <c r="DS696"/>
      <c r="DT696"/>
      <c r="DU696"/>
      <c r="DV696"/>
      <c r="DW696"/>
      <c r="DX696"/>
      <c r="DY696" s="154"/>
      <c r="DZ696"/>
      <c r="EA696"/>
      <c r="EB696"/>
      <c r="EC696"/>
      <c r="ED696"/>
      <c r="EE696"/>
      <c r="EF696" s="159"/>
      <c r="EG696"/>
      <c r="EH696"/>
      <c r="EI696"/>
      <c r="EJ696"/>
      <c r="EK696"/>
      <c r="EL696" s="149"/>
      <c r="EM696"/>
      <c r="EN696"/>
      <c r="EO696"/>
      <c r="EP696"/>
      <c r="EQ696"/>
      <c r="ER696" s="154"/>
      <c r="ES696"/>
      <c r="ET696"/>
      <c r="EU696"/>
      <c r="EV696"/>
      <c r="EW696"/>
      <c r="EX696"/>
      <c r="EY696"/>
      <c r="EZ696"/>
      <c r="FA696" s="154"/>
      <c r="FB696"/>
      <c r="FC696"/>
      <c r="FD696" s="154"/>
      <c r="FE696"/>
      <c r="FF696"/>
      <c r="FG696" s="154"/>
      <c r="FH696"/>
      <c r="FI696"/>
      <c r="FJ696" s="154"/>
      <c r="FK696"/>
      <c r="FL696"/>
      <c r="FM696" s="154"/>
      <c r="FN696"/>
      <c r="FO696"/>
      <c r="FP696" s="154"/>
      <c r="FQ696"/>
      <c r="FR696"/>
      <c r="FS696"/>
      <c r="FT696"/>
      <c r="FU696"/>
      <c r="FV696"/>
      <c r="FW696"/>
      <c r="FX696"/>
      <c r="FY696"/>
      <c r="FZ696"/>
      <c r="GA696" s="248"/>
    </row>
    <row r="697" spans="1:183" s="13" customFormat="1" ht="21" customHeight="1">
      <c r="A697" s="46"/>
      <c r="B697" s="50"/>
      <c r="C697" s="52"/>
      <c r="D697" s="50"/>
      <c r="E697" s="27"/>
      <c r="F697" s="34"/>
      <c r="G697" s="34"/>
      <c r="H697" s="271"/>
      <c r="I697" s="131"/>
      <c r="J697" s="34"/>
      <c r="K697" s="271"/>
      <c r="L697" s="148"/>
      <c r="M697" s="131"/>
      <c r="N697" s="190"/>
      <c r="O697" s="144"/>
      <c r="P697" s="54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 s="154"/>
      <c r="BS697"/>
      <c r="BT697"/>
      <c r="BU697"/>
      <c r="BV697"/>
      <c r="BW697"/>
      <c r="BX697" s="154"/>
      <c r="BY697"/>
      <c r="BZ697"/>
      <c r="CA697" s="154"/>
      <c r="CB697"/>
      <c r="CC697"/>
      <c r="CD697" s="154"/>
      <c r="CE697"/>
      <c r="CF697"/>
      <c r="CG697"/>
      <c r="CH697"/>
      <c r="CI697"/>
      <c r="CJ697"/>
      <c r="CK697"/>
      <c r="CL697"/>
      <c r="CM697"/>
      <c r="CN697"/>
      <c r="CO697"/>
      <c r="CP697" s="154"/>
      <c r="CQ697"/>
      <c r="CR697"/>
      <c r="CS697"/>
      <c r="CT697"/>
      <c r="CU697"/>
      <c r="CV697" s="154"/>
      <c r="CW697"/>
      <c r="CX697"/>
      <c r="CY697"/>
      <c r="CZ697"/>
      <c r="DA697"/>
      <c r="DB697"/>
      <c r="DC697"/>
      <c r="DD697"/>
      <c r="DE697"/>
      <c r="DF697"/>
      <c r="DG697"/>
      <c r="DH697" s="154"/>
      <c r="DI697"/>
      <c r="DJ697"/>
      <c r="DK697" s="154"/>
      <c r="DL697"/>
      <c r="DM697"/>
      <c r="DN697" s="154"/>
      <c r="DO697"/>
      <c r="DP697"/>
      <c r="DQ697"/>
      <c r="DR697"/>
      <c r="DS697"/>
      <c r="DT697"/>
      <c r="DU697"/>
      <c r="DV697"/>
      <c r="DW697"/>
      <c r="DX697"/>
      <c r="DY697" s="154"/>
      <c r="DZ697"/>
      <c r="EA697"/>
      <c r="EB697"/>
      <c r="EC697"/>
      <c r="ED697"/>
      <c r="EE697"/>
      <c r="EF697" s="159"/>
      <c r="EG697"/>
      <c r="EH697"/>
      <c r="EI697"/>
      <c r="EJ697"/>
      <c r="EK697"/>
      <c r="EL697" s="149"/>
      <c r="EM697"/>
      <c r="EN697"/>
      <c r="EO697"/>
      <c r="EP697"/>
      <c r="EQ697"/>
      <c r="ER697" s="154"/>
      <c r="ES697"/>
      <c r="ET697"/>
      <c r="EU697"/>
      <c r="EV697"/>
      <c r="EW697"/>
      <c r="EX697"/>
      <c r="EY697"/>
      <c r="EZ697"/>
      <c r="FA697" s="154"/>
      <c r="FB697"/>
      <c r="FC697"/>
      <c r="FD697" s="154"/>
      <c r="FE697"/>
      <c r="FF697"/>
      <c r="FG697" s="154"/>
      <c r="FH697"/>
      <c r="FI697"/>
      <c r="FJ697" s="154"/>
      <c r="FK697"/>
      <c r="FL697"/>
      <c r="FM697" s="154"/>
      <c r="FN697"/>
      <c r="FO697"/>
      <c r="FP697" s="154"/>
      <c r="FQ697"/>
      <c r="FR697"/>
      <c r="FS697"/>
      <c r="FT697"/>
      <c r="FU697"/>
      <c r="FV697"/>
      <c r="FW697"/>
      <c r="FX697"/>
      <c r="FY697"/>
      <c r="FZ697"/>
      <c r="GA697" s="248"/>
    </row>
    <row r="698" spans="1:183" s="13" customFormat="1" ht="21" customHeight="1">
      <c r="A698" s="46"/>
      <c r="B698" s="50"/>
      <c r="C698" s="52"/>
      <c r="D698" s="50"/>
      <c r="E698" s="27"/>
      <c r="F698" s="34"/>
      <c r="G698" s="34"/>
      <c r="H698" s="271"/>
      <c r="I698" s="131"/>
      <c r="J698" s="34"/>
      <c r="K698" s="271"/>
      <c r="L698" s="148"/>
      <c r="M698" s="131"/>
      <c r="N698" s="190"/>
      <c r="O698" s="144"/>
      <c r="P698" s="54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 s="154"/>
      <c r="BS698"/>
      <c r="BT698"/>
      <c r="BU698"/>
      <c r="BV698"/>
      <c r="BW698"/>
      <c r="BX698" s="154"/>
      <c r="BY698"/>
      <c r="BZ698"/>
      <c r="CA698" s="154"/>
      <c r="CB698"/>
      <c r="CC698"/>
      <c r="CD698" s="154"/>
      <c r="CE698"/>
      <c r="CF698"/>
      <c r="CG698"/>
      <c r="CH698"/>
      <c r="CI698"/>
      <c r="CJ698"/>
      <c r="CK698"/>
      <c r="CL698"/>
      <c r="CM698"/>
      <c r="CN698"/>
      <c r="CO698"/>
      <c r="CP698" s="154"/>
      <c r="CQ698"/>
      <c r="CR698"/>
      <c r="CS698"/>
      <c r="CT698"/>
      <c r="CU698"/>
      <c r="CV698" s="154"/>
      <c r="CW698"/>
      <c r="CX698"/>
      <c r="CY698"/>
      <c r="CZ698"/>
      <c r="DA698"/>
      <c r="DB698"/>
      <c r="DC698"/>
      <c r="DD698"/>
      <c r="DE698"/>
      <c r="DF698"/>
      <c r="DG698"/>
      <c r="DH698" s="154"/>
      <c r="DI698"/>
      <c r="DJ698"/>
      <c r="DK698" s="154"/>
      <c r="DL698"/>
      <c r="DM698"/>
      <c r="DN698" s="154"/>
      <c r="DO698"/>
      <c r="DP698"/>
      <c r="DQ698"/>
      <c r="DR698"/>
      <c r="DS698"/>
      <c r="DT698"/>
      <c r="DU698"/>
      <c r="DV698"/>
      <c r="DW698"/>
      <c r="DX698"/>
      <c r="DY698" s="154"/>
      <c r="DZ698"/>
      <c r="EA698"/>
      <c r="EB698"/>
      <c r="EC698"/>
      <c r="ED698"/>
      <c r="EE698"/>
      <c r="EF698" s="159"/>
      <c r="EG698"/>
      <c r="EH698"/>
      <c r="EI698"/>
      <c r="EJ698"/>
      <c r="EK698"/>
      <c r="EL698" s="149"/>
      <c r="EM698"/>
      <c r="EN698"/>
      <c r="EO698"/>
      <c r="EP698"/>
      <c r="EQ698"/>
      <c r="ER698" s="154"/>
      <c r="ES698"/>
      <c r="ET698"/>
      <c r="EU698"/>
      <c r="EV698"/>
      <c r="EW698"/>
      <c r="EX698"/>
      <c r="EY698"/>
      <c r="EZ698"/>
      <c r="FA698" s="154"/>
      <c r="FB698"/>
      <c r="FC698"/>
      <c r="FD698" s="154"/>
      <c r="FE698"/>
      <c r="FF698"/>
      <c r="FG698" s="154"/>
      <c r="FH698"/>
      <c r="FI698"/>
      <c r="FJ698" s="154"/>
      <c r="FK698"/>
      <c r="FL698"/>
      <c r="FM698" s="154"/>
      <c r="FN698"/>
      <c r="FO698"/>
      <c r="FP698" s="154"/>
      <c r="FQ698"/>
      <c r="FR698"/>
      <c r="FS698"/>
      <c r="FT698"/>
      <c r="FU698"/>
      <c r="FV698"/>
      <c r="FW698"/>
      <c r="FX698"/>
      <c r="FY698"/>
      <c r="FZ698"/>
      <c r="GA698" s="248"/>
    </row>
    <row r="699" spans="1:183" s="13" customFormat="1" ht="21" customHeight="1">
      <c r="A699" s="46"/>
      <c r="B699" s="50"/>
      <c r="C699" s="52"/>
      <c r="D699" s="50"/>
      <c r="E699" s="27"/>
      <c r="F699" s="34"/>
      <c r="G699" s="34"/>
      <c r="H699" s="271"/>
      <c r="I699" s="131"/>
      <c r="J699" s="34"/>
      <c r="K699" s="271"/>
      <c r="L699" s="148"/>
      <c r="M699" s="131"/>
      <c r="N699" s="190"/>
      <c r="O699" s="144"/>
      <c r="P699" s="54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 s="154"/>
      <c r="BS699"/>
      <c r="BT699"/>
      <c r="BU699"/>
      <c r="BV699"/>
      <c r="BW699"/>
      <c r="BX699" s="154"/>
      <c r="BY699"/>
      <c r="BZ699"/>
      <c r="CA699" s="154"/>
      <c r="CB699"/>
      <c r="CC699"/>
      <c r="CD699" s="154"/>
      <c r="CE699"/>
      <c r="CF699"/>
      <c r="CG699"/>
      <c r="CH699"/>
      <c r="CI699"/>
      <c r="CJ699"/>
      <c r="CK699"/>
      <c r="CL699"/>
      <c r="CM699"/>
      <c r="CN699"/>
      <c r="CO699"/>
      <c r="CP699" s="154"/>
      <c r="CQ699"/>
      <c r="CR699"/>
      <c r="CS699"/>
      <c r="CT699"/>
      <c r="CU699"/>
      <c r="CV699" s="154"/>
      <c r="CW699"/>
      <c r="CX699"/>
      <c r="CY699"/>
      <c r="CZ699"/>
      <c r="DA699"/>
      <c r="DB699"/>
      <c r="DC699"/>
      <c r="DD699"/>
      <c r="DE699"/>
      <c r="DF699"/>
      <c r="DG699"/>
      <c r="DH699" s="154"/>
      <c r="DI699"/>
      <c r="DJ699"/>
      <c r="DK699" s="154"/>
      <c r="DL699"/>
      <c r="DM699"/>
      <c r="DN699" s="154"/>
      <c r="DO699"/>
      <c r="DP699"/>
      <c r="DQ699"/>
      <c r="DR699"/>
      <c r="DS699"/>
      <c r="DT699"/>
      <c r="DU699"/>
      <c r="DV699"/>
      <c r="DW699"/>
      <c r="DX699"/>
      <c r="DY699" s="154"/>
      <c r="DZ699"/>
      <c r="EA699"/>
      <c r="EB699"/>
      <c r="EC699"/>
      <c r="ED699"/>
      <c r="EE699"/>
      <c r="EF699" s="159"/>
      <c r="EG699"/>
      <c r="EH699"/>
      <c r="EI699"/>
      <c r="EJ699"/>
      <c r="EK699"/>
      <c r="EL699" s="149"/>
      <c r="EM699"/>
      <c r="EN699"/>
      <c r="EO699"/>
      <c r="EP699"/>
      <c r="EQ699"/>
      <c r="ER699" s="154"/>
      <c r="ES699"/>
      <c r="ET699"/>
      <c r="EU699"/>
      <c r="EV699"/>
      <c r="EW699"/>
      <c r="EX699"/>
      <c r="EY699"/>
      <c r="EZ699"/>
      <c r="FA699" s="154"/>
      <c r="FB699"/>
      <c r="FC699"/>
      <c r="FD699" s="154"/>
      <c r="FE699"/>
      <c r="FF699"/>
      <c r="FG699" s="154"/>
      <c r="FH699"/>
      <c r="FI699"/>
      <c r="FJ699" s="154"/>
      <c r="FK699"/>
      <c r="FL699"/>
      <c r="FM699" s="154"/>
      <c r="FN699"/>
      <c r="FO699"/>
      <c r="FP699" s="154"/>
      <c r="FQ699"/>
      <c r="FR699"/>
      <c r="FS699"/>
      <c r="FT699"/>
      <c r="FU699"/>
      <c r="FV699"/>
      <c r="FW699"/>
      <c r="FX699"/>
      <c r="FY699"/>
      <c r="FZ699"/>
      <c r="GA699" s="248"/>
    </row>
    <row r="700" spans="1:183" s="13" customFormat="1" ht="21" customHeight="1">
      <c r="A700" s="46"/>
      <c r="B700" s="50"/>
      <c r="C700" s="52"/>
      <c r="D700" s="50"/>
      <c r="E700" s="27"/>
      <c r="F700" s="34"/>
      <c r="G700" s="34"/>
      <c r="H700" s="271"/>
      <c r="I700" s="131"/>
      <c r="J700" s="34"/>
      <c r="K700" s="271"/>
      <c r="L700" s="148"/>
      <c r="M700" s="131"/>
      <c r="N700" s="190"/>
      <c r="O700" s="144"/>
      <c r="P700" s="54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 s="154"/>
      <c r="BS700"/>
      <c r="BT700"/>
      <c r="BU700"/>
      <c r="BV700"/>
      <c r="BW700"/>
      <c r="BX700" s="154"/>
      <c r="BY700"/>
      <c r="BZ700"/>
      <c r="CA700" s="154"/>
      <c r="CB700"/>
      <c r="CC700"/>
      <c r="CD700" s="154"/>
      <c r="CE700"/>
      <c r="CF700"/>
      <c r="CG700"/>
      <c r="CH700"/>
      <c r="CI700"/>
      <c r="CJ700"/>
      <c r="CK700"/>
      <c r="CL700"/>
      <c r="CM700"/>
      <c r="CN700"/>
      <c r="CO700"/>
      <c r="CP700" s="154"/>
      <c r="CQ700"/>
      <c r="CR700"/>
      <c r="CS700"/>
      <c r="CT700"/>
      <c r="CU700"/>
      <c r="CV700" s="154"/>
      <c r="CW700"/>
      <c r="CX700"/>
      <c r="CY700"/>
      <c r="CZ700"/>
      <c r="DA700"/>
      <c r="DB700"/>
      <c r="DC700"/>
      <c r="DD700"/>
      <c r="DE700"/>
      <c r="DF700"/>
      <c r="DG700"/>
      <c r="DH700" s="154"/>
      <c r="DI700"/>
      <c r="DJ700"/>
      <c r="DK700" s="154"/>
      <c r="DL700"/>
      <c r="DM700"/>
      <c r="DN700" s="154"/>
      <c r="DO700"/>
      <c r="DP700"/>
      <c r="DQ700"/>
      <c r="DR700"/>
      <c r="DS700"/>
      <c r="DT700"/>
      <c r="DU700"/>
      <c r="DV700"/>
      <c r="DW700"/>
      <c r="DX700"/>
      <c r="DY700" s="154"/>
      <c r="DZ700"/>
      <c r="EA700"/>
      <c r="EB700"/>
      <c r="EC700"/>
      <c r="ED700"/>
      <c r="EE700"/>
      <c r="EF700" s="159"/>
      <c r="EG700"/>
      <c r="EH700"/>
      <c r="EI700"/>
      <c r="EJ700"/>
      <c r="EK700"/>
      <c r="EL700" s="149"/>
      <c r="EM700"/>
      <c r="EN700"/>
      <c r="EO700"/>
      <c r="EP700"/>
      <c r="EQ700"/>
      <c r="ER700" s="154"/>
      <c r="ES700"/>
      <c r="ET700"/>
      <c r="EU700"/>
      <c r="EV700"/>
      <c r="EW700"/>
      <c r="EX700"/>
      <c r="EY700"/>
      <c r="EZ700"/>
      <c r="FA700" s="154"/>
      <c r="FB700"/>
      <c r="FC700"/>
      <c r="FD700" s="154"/>
      <c r="FE700"/>
      <c r="FF700"/>
      <c r="FG700" s="154"/>
      <c r="FH700"/>
      <c r="FI700"/>
      <c r="FJ700" s="154"/>
      <c r="FK700"/>
      <c r="FL700"/>
      <c r="FM700" s="154"/>
      <c r="FN700"/>
      <c r="FO700"/>
      <c r="FP700" s="154"/>
      <c r="FQ700"/>
      <c r="FR700"/>
      <c r="FS700"/>
      <c r="FT700"/>
      <c r="FU700"/>
      <c r="FV700"/>
      <c r="FW700"/>
      <c r="FX700"/>
      <c r="FY700"/>
      <c r="FZ700"/>
      <c r="GA700" s="248"/>
    </row>
    <row r="701" spans="1:183" s="13" customFormat="1" ht="21" customHeight="1">
      <c r="A701" s="46"/>
      <c r="B701" s="50"/>
      <c r="C701" s="52"/>
      <c r="D701" s="50"/>
      <c r="E701" s="27"/>
      <c r="F701" s="34"/>
      <c r="G701" s="34"/>
      <c r="H701" s="271"/>
      <c r="I701" s="131"/>
      <c r="J701" s="34"/>
      <c r="K701" s="271"/>
      <c r="L701" s="148"/>
      <c r="M701" s="131"/>
      <c r="N701" s="190"/>
      <c r="O701" s="144"/>
      <c r="P701" s="54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 s="154"/>
      <c r="BS701"/>
      <c r="BT701"/>
      <c r="BU701"/>
      <c r="BV701"/>
      <c r="BW701"/>
      <c r="BX701" s="154"/>
      <c r="BY701"/>
      <c r="BZ701"/>
      <c r="CA701" s="154"/>
      <c r="CB701"/>
      <c r="CC701"/>
      <c r="CD701" s="154"/>
      <c r="CE701"/>
      <c r="CF701"/>
      <c r="CG701"/>
      <c r="CH701"/>
      <c r="CI701"/>
      <c r="CJ701"/>
      <c r="CK701"/>
      <c r="CL701"/>
      <c r="CM701"/>
      <c r="CN701"/>
      <c r="CO701"/>
      <c r="CP701" s="154"/>
      <c r="CQ701"/>
      <c r="CR701"/>
      <c r="CS701"/>
      <c r="CT701"/>
      <c r="CU701"/>
      <c r="CV701" s="154"/>
      <c r="CW701"/>
      <c r="CX701"/>
      <c r="CY701"/>
      <c r="CZ701"/>
      <c r="DA701"/>
      <c r="DB701"/>
      <c r="DC701"/>
      <c r="DD701"/>
      <c r="DE701"/>
      <c r="DF701"/>
      <c r="DG701"/>
      <c r="DH701" s="154"/>
      <c r="DI701"/>
      <c r="DJ701"/>
      <c r="DK701" s="154"/>
      <c r="DL701"/>
      <c r="DM701"/>
      <c r="DN701" s="154"/>
      <c r="DO701"/>
      <c r="DP701"/>
      <c r="DQ701"/>
      <c r="DR701"/>
      <c r="DS701"/>
      <c r="DT701"/>
      <c r="DU701"/>
      <c r="DV701"/>
      <c r="DW701"/>
      <c r="DX701"/>
      <c r="DY701" s="154"/>
      <c r="DZ701"/>
      <c r="EA701"/>
      <c r="EB701"/>
      <c r="EC701"/>
      <c r="ED701"/>
      <c r="EE701"/>
      <c r="EF701" s="159"/>
      <c r="EG701"/>
      <c r="EH701"/>
      <c r="EI701"/>
      <c r="EJ701"/>
      <c r="EK701"/>
      <c r="EL701" s="149"/>
      <c r="EM701"/>
      <c r="EN701"/>
      <c r="EO701"/>
      <c r="EP701"/>
      <c r="EQ701"/>
      <c r="ER701" s="154"/>
      <c r="ES701"/>
      <c r="ET701"/>
      <c r="EU701"/>
      <c r="EV701"/>
      <c r="EW701"/>
      <c r="EX701"/>
      <c r="EY701"/>
      <c r="EZ701"/>
      <c r="FA701" s="154"/>
      <c r="FB701"/>
      <c r="FC701"/>
      <c r="FD701" s="154"/>
      <c r="FE701"/>
      <c r="FF701"/>
      <c r="FG701" s="154"/>
      <c r="FH701"/>
      <c r="FI701"/>
      <c r="FJ701" s="154"/>
      <c r="FK701"/>
      <c r="FL701"/>
      <c r="FM701" s="154"/>
      <c r="FN701"/>
      <c r="FO701"/>
      <c r="FP701" s="154"/>
      <c r="FQ701"/>
      <c r="FR701"/>
      <c r="FS701"/>
      <c r="FT701"/>
      <c r="FU701"/>
      <c r="FV701"/>
      <c r="FW701"/>
      <c r="FX701"/>
      <c r="FY701"/>
      <c r="FZ701"/>
      <c r="GA701" s="248"/>
    </row>
    <row r="702" spans="1:183" s="13" customFormat="1" ht="21" customHeight="1">
      <c r="A702" s="46"/>
      <c r="B702" s="50"/>
      <c r="C702" s="52"/>
      <c r="D702" s="50"/>
      <c r="E702" s="27"/>
      <c r="F702" s="34"/>
      <c r="G702" s="34"/>
      <c r="H702" s="271"/>
      <c r="I702" s="131"/>
      <c r="J702" s="34"/>
      <c r="K702" s="271"/>
      <c r="L702" s="148"/>
      <c r="M702" s="131"/>
      <c r="N702" s="190"/>
      <c r="O702" s="144"/>
      <c r="P702" s="54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 s="154"/>
      <c r="BS702"/>
      <c r="BT702"/>
      <c r="BU702"/>
      <c r="BV702"/>
      <c r="BW702"/>
      <c r="BX702" s="154"/>
      <c r="BY702"/>
      <c r="BZ702"/>
      <c r="CA702" s="154"/>
      <c r="CB702"/>
      <c r="CC702"/>
      <c r="CD702" s="154"/>
      <c r="CE702"/>
      <c r="CF702"/>
      <c r="CG702"/>
      <c r="CH702"/>
      <c r="CI702"/>
      <c r="CJ702"/>
      <c r="CK702"/>
      <c r="CL702"/>
      <c r="CM702"/>
      <c r="CN702"/>
      <c r="CO702"/>
      <c r="CP702" s="154"/>
      <c r="CQ702"/>
      <c r="CR702"/>
      <c r="CS702"/>
      <c r="CT702"/>
      <c r="CU702"/>
      <c r="CV702" s="154"/>
      <c r="CW702"/>
      <c r="CX702"/>
      <c r="CY702"/>
      <c r="CZ702"/>
      <c r="DA702"/>
      <c r="DB702"/>
      <c r="DC702"/>
      <c r="DD702"/>
      <c r="DE702"/>
      <c r="DF702"/>
      <c r="DG702"/>
      <c r="DH702" s="154"/>
      <c r="DI702"/>
      <c r="DJ702"/>
      <c r="DK702" s="154"/>
      <c r="DL702"/>
      <c r="DM702"/>
      <c r="DN702" s="154"/>
      <c r="DO702"/>
      <c r="DP702"/>
      <c r="DQ702"/>
      <c r="DR702"/>
      <c r="DS702"/>
      <c r="DT702"/>
      <c r="DU702"/>
      <c r="DV702"/>
      <c r="DW702"/>
      <c r="DX702"/>
      <c r="DY702" s="154"/>
      <c r="DZ702"/>
      <c r="EA702"/>
      <c r="EB702"/>
      <c r="EC702"/>
      <c r="ED702"/>
      <c r="EE702"/>
      <c r="EF702" s="159"/>
      <c r="EG702"/>
      <c r="EH702"/>
      <c r="EI702"/>
      <c r="EJ702"/>
      <c r="EK702"/>
      <c r="EL702" s="149"/>
      <c r="EM702"/>
      <c r="EN702"/>
      <c r="EO702"/>
      <c r="EP702"/>
      <c r="EQ702"/>
      <c r="ER702" s="154"/>
      <c r="ES702"/>
      <c r="ET702"/>
      <c r="EU702"/>
      <c r="EV702"/>
      <c r="EW702"/>
      <c r="EX702"/>
      <c r="EY702"/>
      <c r="EZ702"/>
      <c r="FA702" s="154"/>
      <c r="FB702"/>
      <c r="FC702"/>
      <c r="FD702" s="154"/>
      <c r="FE702"/>
      <c r="FF702"/>
      <c r="FG702" s="154"/>
      <c r="FH702"/>
      <c r="FI702"/>
      <c r="FJ702" s="154"/>
      <c r="FK702"/>
      <c r="FL702"/>
      <c r="FM702" s="154"/>
      <c r="FN702"/>
      <c r="FO702"/>
      <c r="FP702" s="154"/>
      <c r="FQ702"/>
      <c r="FR702"/>
      <c r="FS702"/>
      <c r="FT702"/>
      <c r="FU702"/>
      <c r="FV702"/>
      <c r="FW702"/>
      <c r="FX702"/>
      <c r="FY702"/>
      <c r="FZ702"/>
      <c r="GA702" s="248"/>
    </row>
    <row r="703" spans="1:183" s="13" customFormat="1" ht="21" customHeight="1">
      <c r="A703" s="46"/>
      <c r="B703" s="50"/>
      <c r="C703" s="52"/>
      <c r="D703" s="50"/>
      <c r="E703" s="27"/>
      <c r="F703" s="34"/>
      <c r="G703" s="34"/>
      <c r="H703" s="271"/>
      <c r="I703" s="131"/>
      <c r="J703" s="34"/>
      <c r="K703" s="271"/>
      <c r="L703" s="148"/>
      <c r="M703" s="131"/>
      <c r="N703" s="190"/>
      <c r="O703" s="144"/>
      <c r="P703" s="54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 s="154"/>
      <c r="BS703"/>
      <c r="BT703"/>
      <c r="BU703"/>
      <c r="BV703"/>
      <c r="BW703"/>
      <c r="BX703" s="154"/>
      <c r="BY703"/>
      <c r="BZ703"/>
      <c r="CA703" s="154"/>
      <c r="CB703"/>
      <c r="CC703"/>
      <c r="CD703" s="154"/>
      <c r="CE703"/>
      <c r="CF703"/>
      <c r="CG703"/>
      <c r="CH703"/>
      <c r="CI703"/>
      <c r="CJ703"/>
      <c r="CK703"/>
      <c r="CL703"/>
      <c r="CM703"/>
      <c r="CN703"/>
      <c r="CO703"/>
      <c r="CP703" s="154"/>
      <c r="CQ703"/>
      <c r="CR703"/>
      <c r="CS703"/>
      <c r="CT703"/>
      <c r="CU703"/>
      <c r="CV703" s="154"/>
      <c r="CW703"/>
      <c r="CX703"/>
      <c r="CY703"/>
      <c r="CZ703"/>
      <c r="DA703"/>
      <c r="DB703"/>
      <c r="DC703"/>
      <c r="DD703"/>
      <c r="DE703"/>
      <c r="DF703"/>
      <c r="DG703"/>
      <c r="DH703" s="154"/>
      <c r="DI703"/>
      <c r="DJ703"/>
      <c r="DK703" s="154"/>
      <c r="DL703"/>
      <c r="DM703"/>
      <c r="DN703" s="154"/>
      <c r="DO703"/>
      <c r="DP703"/>
      <c r="DQ703"/>
      <c r="DR703"/>
      <c r="DS703"/>
      <c r="DT703"/>
      <c r="DU703"/>
      <c r="DV703"/>
      <c r="DW703"/>
      <c r="DX703"/>
      <c r="DY703" s="154"/>
      <c r="DZ703"/>
      <c r="EA703"/>
      <c r="EB703"/>
      <c r="EC703"/>
      <c r="ED703"/>
      <c r="EE703"/>
      <c r="EF703" s="159"/>
      <c r="EG703"/>
      <c r="EH703"/>
      <c r="EI703"/>
      <c r="EJ703"/>
      <c r="EK703"/>
      <c r="EL703" s="149"/>
      <c r="EM703"/>
      <c r="EN703"/>
      <c r="EO703"/>
      <c r="EP703"/>
      <c r="EQ703"/>
      <c r="ER703" s="154"/>
      <c r="ES703"/>
      <c r="ET703"/>
      <c r="EU703"/>
      <c r="EV703"/>
      <c r="EW703"/>
      <c r="EX703"/>
      <c r="EY703"/>
      <c r="EZ703"/>
      <c r="FA703" s="154"/>
      <c r="FB703"/>
      <c r="FC703"/>
      <c r="FD703" s="154"/>
      <c r="FE703"/>
      <c r="FF703"/>
      <c r="FG703" s="154"/>
      <c r="FH703"/>
      <c r="FI703"/>
      <c r="FJ703" s="154"/>
      <c r="FK703"/>
      <c r="FL703"/>
      <c r="FM703" s="154"/>
      <c r="FN703"/>
      <c r="FO703"/>
      <c r="FP703" s="154"/>
      <c r="FQ703"/>
      <c r="FR703"/>
      <c r="FS703"/>
      <c r="FT703"/>
      <c r="FU703"/>
      <c r="FV703"/>
      <c r="FW703"/>
      <c r="FX703"/>
      <c r="FY703"/>
      <c r="FZ703"/>
      <c r="GA703" s="248"/>
    </row>
    <row r="704" spans="1:183" s="13" customFormat="1" ht="21" customHeight="1">
      <c r="A704" s="46"/>
      <c r="B704" s="50"/>
      <c r="C704" s="52"/>
      <c r="D704" s="50"/>
      <c r="E704" s="27"/>
      <c r="F704" s="34"/>
      <c r="G704" s="34"/>
      <c r="H704" s="271"/>
      <c r="I704" s="131"/>
      <c r="J704" s="34"/>
      <c r="K704" s="271"/>
      <c r="L704" s="148"/>
      <c r="M704" s="131"/>
      <c r="N704" s="190"/>
      <c r="O704" s="144"/>
      <c r="P704" s="5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 s="154"/>
      <c r="BS704"/>
      <c r="BT704"/>
      <c r="BU704"/>
      <c r="BV704"/>
      <c r="BW704"/>
      <c r="BX704" s="154"/>
      <c r="BY704"/>
      <c r="BZ704"/>
      <c r="CA704" s="154"/>
      <c r="CB704"/>
      <c r="CC704"/>
      <c r="CD704" s="154"/>
      <c r="CE704"/>
      <c r="CF704"/>
      <c r="CG704"/>
      <c r="CH704"/>
      <c r="CI704"/>
      <c r="CJ704"/>
      <c r="CK704"/>
      <c r="CL704"/>
      <c r="CM704"/>
      <c r="CN704"/>
      <c r="CO704"/>
      <c r="CP704" s="154"/>
      <c r="CQ704"/>
      <c r="CR704"/>
      <c r="CS704"/>
      <c r="CT704"/>
      <c r="CU704"/>
      <c r="CV704" s="154"/>
      <c r="CW704"/>
      <c r="CX704"/>
      <c r="CY704"/>
      <c r="CZ704"/>
      <c r="DA704"/>
      <c r="DB704"/>
      <c r="DC704"/>
      <c r="DD704"/>
      <c r="DE704"/>
      <c r="DF704"/>
      <c r="DG704"/>
      <c r="DH704" s="154"/>
      <c r="DI704"/>
      <c r="DJ704"/>
      <c r="DK704" s="154"/>
      <c r="DL704"/>
      <c r="DM704"/>
      <c r="DN704" s="154"/>
      <c r="DO704"/>
      <c r="DP704"/>
      <c r="DQ704"/>
      <c r="DR704"/>
      <c r="DS704"/>
      <c r="DT704"/>
      <c r="DU704"/>
      <c r="DV704"/>
      <c r="DW704"/>
      <c r="DX704"/>
      <c r="DY704" s="154"/>
      <c r="DZ704"/>
      <c r="EA704"/>
      <c r="EB704"/>
      <c r="EC704"/>
      <c r="ED704"/>
      <c r="EE704"/>
      <c r="EF704" s="159"/>
      <c r="EG704"/>
      <c r="EH704"/>
      <c r="EI704"/>
      <c r="EJ704"/>
      <c r="EK704"/>
      <c r="EL704" s="149"/>
      <c r="EM704"/>
      <c r="EN704"/>
      <c r="EO704"/>
      <c r="EP704"/>
      <c r="EQ704"/>
      <c r="ER704" s="154"/>
      <c r="ES704"/>
      <c r="ET704"/>
      <c r="EU704"/>
      <c r="EV704"/>
      <c r="EW704"/>
      <c r="EX704"/>
      <c r="EY704"/>
      <c r="EZ704"/>
      <c r="FA704" s="154"/>
      <c r="FB704"/>
      <c r="FC704"/>
      <c r="FD704" s="154"/>
      <c r="FE704"/>
      <c r="FF704"/>
      <c r="FG704" s="154"/>
      <c r="FH704"/>
      <c r="FI704"/>
      <c r="FJ704" s="154"/>
      <c r="FK704"/>
      <c r="FL704"/>
      <c r="FM704" s="154"/>
      <c r="FN704"/>
      <c r="FO704"/>
      <c r="FP704" s="154"/>
      <c r="FQ704"/>
      <c r="FR704"/>
      <c r="FS704"/>
      <c r="FT704"/>
      <c r="FU704"/>
      <c r="FV704"/>
      <c r="FW704"/>
      <c r="FX704"/>
      <c r="FY704"/>
      <c r="FZ704"/>
      <c r="GA704" s="248"/>
    </row>
    <row r="705" spans="1:183" s="13" customFormat="1" ht="21" customHeight="1">
      <c r="A705" s="46"/>
      <c r="B705" s="50"/>
      <c r="C705" s="52"/>
      <c r="D705" s="50"/>
      <c r="E705" s="27"/>
      <c r="F705" s="34"/>
      <c r="G705" s="34"/>
      <c r="H705" s="271"/>
      <c r="I705" s="131"/>
      <c r="J705" s="34"/>
      <c r="K705" s="271"/>
      <c r="L705" s="148"/>
      <c r="M705" s="131"/>
      <c r="N705" s="190"/>
      <c r="O705" s="144"/>
      <c r="P705" s="54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 s="154"/>
      <c r="BS705"/>
      <c r="BT705"/>
      <c r="BU705"/>
      <c r="BV705"/>
      <c r="BW705"/>
      <c r="BX705" s="154"/>
      <c r="BY705"/>
      <c r="BZ705"/>
      <c r="CA705" s="154"/>
      <c r="CB705"/>
      <c r="CC705"/>
      <c r="CD705" s="154"/>
      <c r="CE705"/>
      <c r="CF705"/>
      <c r="CG705"/>
      <c r="CH705"/>
      <c r="CI705"/>
      <c r="CJ705"/>
      <c r="CK705"/>
      <c r="CL705"/>
      <c r="CM705"/>
      <c r="CN705"/>
      <c r="CO705"/>
      <c r="CP705" s="154"/>
      <c r="CQ705"/>
      <c r="CR705"/>
      <c r="CS705"/>
      <c r="CT705"/>
      <c r="CU705"/>
      <c r="CV705" s="154"/>
      <c r="CW705"/>
      <c r="CX705"/>
      <c r="CY705"/>
      <c r="CZ705"/>
      <c r="DA705"/>
      <c r="DB705"/>
      <c r="DC705"/>
      <c r="DD705"/>
      <c r="DE705"/>
      <c r="DF705"/>
      <c r="DG705"/>
      <c r="DH705" s="154"/>
      <c r="DI705"/>
      <c r="DJ705"/>
      <c r="DK705" s="154"/>
      <c r="DL705"/>
      <c r="DM705"/>
      <c r="DN705" s="154"/>
      <c r="DO705"/>
      <c r="DP705"/>
      <c r="DQ705"/>
      <c r="DR705"/>
      <c r="DS705"/>
      <c r="DT705"/>
      <c r="DU705"/>
      <c r="DV705"/>
      <c r="DW705"/>
      <c r="DX705"/>
      <c r="DY705" s="154"/>
      <c r="DZ705"/>
      <c r="EA705"/>
      <c r="EB705"/>
      <c r="EC705"/>
      <c r="ED705"/>
      <c r="EE705"/>
      <c r="EF705" s="159"/>
      <c r="EG705"/>
      <c r="EH705"/>
      <c r="EI705"/>
      <c r="EJ705"/>
      <c r="EK705"/>
      <c r="EL705" s="149"/>
      <c r="EM705"/>
      <c r="EN705"/>
      <c r="EO705"/>
      <c r="EP705"/>
      <c r="EQ705"/>
      <c r="ER705" s="154"/>
      <c r="ES705"/>
      <c r="ET705"/>
      <c r="EU705"/>
      <c r="EV705"/>
      <c r="EW705"/>
      <c r="EX705"/>
      <c r="EY705"/>
      <c r="EZ705"/>
      <c r="FA705" s="154"/>
      <c r="FB705"/>
      <c r="FC705"/>
      <c r="FD705" s="154"/>
      <c r="FE705"/>
      <c r="FF705"/>
      <c r="FG705" s="154"/>
      <c r="FH705"/>
      <c r="FI705"/>
      <c r="FJ705" s="154"/>
      <c r="FK705"/>
      <c r="FL705"/>
      <c r="FM705" s="154"/>
      <c r="FN705"/>
      <c r="FO705"/>
      <c r="FP705" s="154"/>
      <c r="FQ705"/>
      <c r="FR705"/>
      <c r="FS705"/>
      <c r="FT705"/>
      <c r="FU705"/>
      <c r="FV705"/>
      <c r="FW705"/>
      <c r="FX705"/>
      <c r="FY705"/>
      <c r="FZ705"/>
      <c r="GA705" s="248"/>
    </row>
    <row r="706" spans="1:183" s="13" customFormat="1" ht="21" customHeight="1">
      <c r="A706" s="46"/>
      <c r="B706" s="50"/>
      <c r="C706" s="52"/>
      <c r="D706" s="50"/>
      <c r="E706" s="27"/>
      <c r="F706" s="34"/>
      <c r="G706" s="34"/>
      <c r="H706" s="271"/>
      <c r="I706" s="131"/>
      <c r="J706" s="34"/>
      <c r="K706" s="271"/>
      <c r="L706" s="148"/>
      <c r="M706" s="131"/>
      <c r="N706" s="190"/>
      <c r="O706" s="144"/>
      <c r="P706" s="54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 s="154"/>
      <c r="BS706"/>
      <c r="BT706"/>
      <c r="BU706"/>
      <c r="BV706"/>
      <c r="BW706"/>
      <c r="BX706" s="154"/>
      <c r="BY706"/>
      <c r="BZ706"/>
      <c r="CA706" s="154"/>
      <c r="CB706"/>
      <c r="CC706"/>
      <c r="CD706" s="154"/>
      <c r="CE706"/>
      <c r="CF706"/>
      <c r="CG706"/>
      <c r="CH706"/>
      <c r="CI706"/>
      <c r="CJ706"/>
      <c r="CK706"/>
      <c r="CL706"/>
      <c r="CM706"/>
      <c r="CN706"/>
      <c r="CO706"/>
      <c r="CP706" s="154"/>
      <c r="CQ706"/>
      <c r="CR706"/>
      <c r="CS706"/>
      <c r="CT706"/>
      <c r="CU706"/>
      <c r="CV706" s="154"/>
      <c r="CW706"/>
      <c r="CX706"/>
      <c r="CY706"/>
      <c r="CZ706"/>
      <c r="DA706"/>
      <c r="DB706"/>
      <c r="DC706"/>
      <c r="DD706"/>
      <c r="DE706"/>
      <c r="DF706"/>
      <c r="DG706"/>
      <c r="DH706" s="154"/>
      <c r="DI706"/>
      <c r="DJ706"/>
      <c r="DK706" s="154"/>
      <c r="DL706"/>
      <c r="DM706"/>
      <c r="DN706" s="154"/>
      <c r="DO706"/>
      <c r="DP706"/>
      <c r="DQ706"/>
      <c r="DR706"/>
      <c r="DS706"/>
      <c r="DT706"/>
      <c r="DU706"/>
      <c r="DV706"/>
      <c r="DW706"/>
      <c r="DX706"/>
      <c r="DY706" s="154"/>
      <c r="DZ706"/>
      <c r="EA706"/>
      <c r="EB706"/>
      <c r="EC706"/>
      <c r="ED706"/>
      <c r="EE706"/>
      <c r="EF706" s="159"/>
      <c r="EG706"/>
      <c r="EH706"/>
      <c r="EI706"/>
      <c r="EJ706"/>
      <c r="EK706"/>
      <c r="EL706" s="149"/>
      <c r="EM706"/>
      <c r="EN706"/>
      <c r="EO706"/>
      <c r="EP706"/>
      <c r="EQ706"/>
      <c r="ER706" s="154"/>
      <c r="ES706"/>
      <c r="ET706"/>
      <c r="EU706"/>
      <c r="EV706"/>
      <c r="EW706"/>
      <c r="EX706"/>
      <c r="EY706"/>
      <c r="EZ706"/>
      <c r="FA706" s="154"/>
      <c r="FB706"/>
      <c r="FC706"/>
      <c r="FD706" s="154"/>
      <c r="FE706"/>
      <c r="FF706"/>
      <c r="FG706" s="154"/>
      <c r="FH706"/>
      <c r="FI706"/>
      <c r="FJ706" s="154"/>
      <c r="FK706"/>
      <c r="FL706"/>
      <c r="FM706" s="154"/>
      <c r="FN706"/>
      <c r="FO706"/>
      <c r="FP706" s="154"/>
      <c r="FQ706"/>
      <c r="FR706"/>
      <c r="FS706"/>
      <c r="FT706"/>
      <c r="FU706"/>
      <c r="FV706"/>
      <c r="FW706"/>
      <c r="FX706"/>
      <c r="FY706"/>
      <c r="FZ706"/>
      <c r="GA706" s="248"/>
    </row>
    <row r="707" spans="1:183" s="13" customFormat="1" ht="21" customHeight="1">
      <c r="A707" s="46"/>
      <c r="B707" s="50"/>
      <c r="C707" s="52"/>
      <c r="D707" s="50"/>
      <c r="E707" s="27"/>
      <c r="F707" s="34"/>
      <c r="G707" s="34"/>
      <c r="H707" s="271"/>
      <c r="I707" s="131"/>
      <c r="J707" s="34"/>
      <c r="K707" s="271"/>
      <c r="L707" s="148"/>
      <c r="M707" s="131"/>
      <c r="N707" s="190"/>
      <c r="O707" s="144"/>
      <c r="P707" s="54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 s="154"/>
      <c r="BS707"/>
      <c r="BT707"/>
      <c r="BU707"/>
      <c r="BV707"/>
      <c r="BW707"/>
      <c r="BX707" s="154"/>
      <c r="BY707"/>
      <c r="BZ707"/>
      <c r="CA707" s="154"/>
      <c r="CB707"/>
      <c r="CC707"/>
      <c r="CD707" s="154"/>
      <c r="CE707"/>
      <c r="CF707"/>
      <c r="CG707"/>
      <c r="CH707"/>
      <c r="CI707"/>
      <c r="CJ707"/>
      <c r="CK707"/>
      <c r="CL707"/>
      <c r="CM707"/>
      <c r="CN707"/>
      <c r="CO707"/>
      <c r="CP707" s="154"/>
      <c r="CQ707"/>
      <c r="CR707"/>
      <c r="CS707"/>
      <c r="CT707"/>
      <c r="CU707"/>
      <c r="CV707" s="154"/>
      <c r="CW707"/>
      <c r="CX707"/>
      <c r="CY707"/>
      <c r="CZ707"/>
      <c r="DA707"/>
      <c r="DB707"/>
      <c r="DC707"/>
      <c r="DD707"/>
      <c r="DE707"/>
      <c r="DF707"/>
      <c r="DG707"/>
      <c r="DH707" s="154"/>
      <c r="DI707"/>
      <c r="DJ707"/>
      <c r="DK707" s="154"/>
      <c r="DL707"/>
      <c r="DM707"/>
      <c r="DN707" s="154"/>
      <c r="DO707"/>
      <c r="DP707"/>
      <c r="DQ707"/>
      <c r="DR707"/>
      <c r="DS707"/>
      <c r="DT707"/>
      <c r="DU707"/>
      <c r="DV707"/>
      <c r="DW707"/>
      <c r="DX707"/>
      <c r="DY707" s="154"/>
      <c r="DZ707"/>
      <c r="EA707"/>
      <c r="EB707"/>
      <c r="EC707"/>
      <c r="ED707"/>
      <c r="EE707"/>
      <c r="EF707" s="159"/>
      <c r="EG707"/>
      <c r="EH707"/>
      <c r="EI707"/>
      <c r="EJ707"/>
      <c r="EK707"/>
      <c r="EL707" s="149"/>
      <c r="EM707"/>
      <c r="EN707"/>
      <c r="EO707"/>
      <c r="EP707"/>
      <c r="EQ707"/>
      <c r="ER707" s="154"/>
      <c r="ES707"/>
      <c r="ET707"/>
      <c r="EU707"/>
      <c r="EV707"/>
      <c r="EW707"/>
      <c r="EX707"/>
      <c r="EY707"/>
      <c r="EZ707"/>
      <c r="FA707" s="154"/>
      <c r="FB707"/>
      <c r="FC707"/>
      <c r="FD707" s="154"/>
      <c r="FE707"/>
      <c r="FF707"/>
      <c r="FG707" s="154"/>
      <c r="FH707"/>
      <c r="FI707"/>
      <c r="FJ707" s="154"/>
      <c r="FK707"/>
      <c r="FL707"/>
      <c r="FM707" s="154"/>
      <c r="FN707"/>
      <c r="FO707"/>
      <c r="FP707" s="154"/>
      <c r="FQ707"/>
      <c r="FR707"/>
      <c r="FS707"/>
      <c r="FT707"/>
      <c r="FU707"/>
      <c r="FV707"/>
      <c r="FW707"/>
      <c r="FX707"/>
      <c r="FY707"/>
      <c r="FZ707"/>
      <c r="GA707" s="248"/>
    </row>
    <row r="708" spans="1:183" s="13" customFormat="1" ht="21" customHeight="1">
      <c r="A708" s="46"/>
      <c r="B708" s="50"/>
      <c r="C708" s="52"/>
      <c r="D708" s="50"/>
      <c r="E708" s="27"/>
      <c r="F708" s="34"/>
      <c r="G708" s="34"/>
      <c r="H708" s="271"/>
      <c r="I708" s="131"/>
      <c r="J708" s="34"/>
      <c r="K708" s="271"/>
      <c r="L708" s="148"/>
      <c r="M708" s="131"/>
      <c r="N708" s="190"/>
      <c r="O708" s="144"/>
      <c r="P708" s="54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 s="154"/>
      <c r="BS708"/>
      <c r="BT708"/>
      <c r="BU708"/>
      <c r="BV708"/>
      <c r="BW708"/>
      <c r="BX708" s="154"/>
      <c r="BY708"/>
      <c r="BZ708"/>
      <c r="CA708" s="154"/>
      <c r="CB708"/>
      <c r="CC708"/>
      <c r="CD708" s="154"/>
      <c r="CE708"/>
      <c r="CF708"/>
      <c r="CG708"/>
      <c r="CH708"/>
      <c r="CI708"/>
      <c r="CJ708"/>
      <c r="CK708"/>
      <c r="CL708"/>
      <c r="CM708"/>
      <c r="CN708"/>
      <c r="CO708"/>
      <c r="CP708" s="154"/>
      <c r="CQ708"/>
      <c r="CR708"/>
      <c r="CS708"/>
      <c r="CT708"/>
      <c r="CU708"/>
      <c r="CV708" s="154"/>
      <c r="CW708"/>
      <c r="CX708"/>
      <c r="CY708"/>
      <c r="CZ708"/>
      <c r="DA708"/>
      <c r="DB708"/>
      <c r="DC708"/>
      <c r="DD708"/>
      <c r="DE708"/>
      <c r="DF708"/>
      <c r="DG708"/>
      <c r="DH708" s="154"/>
      <c r="DI708"/>
      <c r="DJ708"/>
      <c r="DK708" s="154"/>
      <c r="DL708"/>
      <c r="DM708"/>
      <c r="DN708" s="154"/>
      <c r="DO708"/>
      <c r="DP708"/>
      <c r="DQ708"/>
      <c r="DR708"/>
      <c r="DS708"/>
      <c r="DT708"/>
      <c r="DU708"/>
      <c r="DV708"/>
      <c r="DW708"/>
      <c r="DX708"/>
      <c r="DY708" s="154"/>
      <c r="DZ708"/>
      <c r="EA708"/>
      <c r="EB708"/>
      <c r="EC708"/>
      <c r="ED708"/>
      <c r="EE708"/>
      <c r="EF708" s="159"/>
      <c r="EG708"/>
      <c r="EH708"/>
      <c r="EI708"/>
      <c r="EJ708"/>
      <c r="EK708"/>
      <c r="EL708" s="149"/>
      <c r="EM708"/>
      <c r="EN708"/>
      <c r="EO708"/>
      <c r="EP708"/>
      <c r="EQ708"/>
      <c r="ER708" s="154"/>
      <c r="ES708"/>
      <c r="ET708"/>
      <c r="EU708"/>
      <c r="EV708"/>
      <c r="EW708"/>
      <c r="EX708"/>
      <c r="EY708"/>
      <c r="EZ708"/>
      <c r="FA708" s="154"/>
      <c r="FB708"/>
      <c r="FC708"/>
      <c r="FD708" s="154"/>
      <c r="FE708"/>
      <c r="FF708"/>
      <c r="FG708" s="154"/>
      <c r="FH708"/>
      <c r="FI708"/>
      <c r="FJ708" s="154"/>
      <c r="FK708"/>
      <c r="FL708"/>
      <c r="FM708" s="154"/>
      <c r="FN708"/>
      <c r="FO708"/>
      <c r="FP708" s="154"/>
      <c r="FQ708"/>
      <c r="FR708"/>
      <c r="FS708"/>
      <c r="FT708"/>
      <c r="FU708"/>
      <c r="FV708"/>
      <c r="FW708"/>
      <c r="FX708"/>
      <c r="FY708"/>
      <c r="FZ708"/>
      <c r="GA708" s="248"/>
    </row>
    <row r="709" spans="1:183" s="13" customFormat="1" ht="21" customHeight="1">
      <c r="A709" s="46"/>
      <c r="B709" s="50"/>
      <c r="C709" s="52"/>
      <c r="D709" s="50"/>
      <c r="E709" s="27"/>
      <c r="F709" s="34"/>
      <c r="G709" s="34"/>
      <c r="H709" s="271"/>
      <c r="I709" s="131"/>
      <c r="J709" s="34"/>
      <c r="K709" s="271"/>
      <c r="L709" s="148"/>
      <c r="M709" s="131"/>
      <c r="N709" s="190"/>
      <c r="O709" s="144"/>
      <c r="P709" s="54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 s="154"/>
      <c r="BS709"/>
      <c r="BT709"/>
      <c r="BU709"/>
      <c r="BV709"/>
      <c r="BW709"/>
      <c r="BX709" s="154"/>
      <c r="BY709"/>
      <c r="BZ709"/>
      <c r="CA709" s="154"/>
      <c r="CB709"/>
      <c r="CC709"/>
      <c r="CD709" s="154"/>
      <c r="CE709"/>
      <c r="CF709"/>
      <c r="CG709"/>
      <c r="CH709"/>
      <c r="CI709"/>
      <c r="CJ709"/>
      <c r="CK709"/>
      <c r="CL709"/>
      <c r="CM709"/>
      <c r="CN709"/>
      <c r="CO709"/>
      <c r="CP709" s="154"/>
      <c r="CQ709"/>
      <c r="CR709"/>
      <c r="CS709"/>
      <c r="CT709"/>
      <c r="CU709"/>
      <c r="CV709" s="154"/>
      <c r="CW709"/>
      <c r="CX709"/>
      <c r="CY709"/>
      <c r="CZ709"/>
      <c r="DA709"/>
      <c r="DB709"/>
      <c r="DC709"/>
      <c r="DD709"/>
      <c r="DE709"/>
      <c r="DF709"/>
      <c r="DG709"/>
      <c r="DH709" s="154"/>
      <c r="DI709"/>
      <c r="DJ709"/>
      <c r="DK709" s="154"/>
      <c r="DL709"/>
      <c r="DM709"/>
      <c r="DN709" s="154"/>
      <c r="DO709"/>
      <c r="DP709"/>
      <c r="DQ709"/>
      <c r="DR709"/>
      <c r="DS709"/>
      <c r="DT709"/>
      <c r="DU709"/>
      <c r="DV709"/>
      <c r="DW709"/>
      <c r="DX709"/>
      <c r="DY709" s="154"/>
      <c r="DZ709"/>
      <c r="EA709"/>
      <c r="EB709"/>
      <c r="EC709"/>
      <c r="ED709"/>
      <c r="EE709"/>
      <c r="EF709" s="159"/>
      <c r="EG709"/>
      <c r="EH709"/>
      <c r="EI709"/>
      <c r="EJ709"/>
      <c r="EK709"/>
      <c r="EL709" s="149"/>
      <c r="EM709"/>
      <c r="EN709"/>
      <c r="EO709"/>
      <c r="EP709"/>
      <c r="EQ709"/>
      <c r="ER709" s="154"/>
      <c r="ES709"/>
      <c r="ET709"/>
      <c r="EU709"/>
      <c r="EV709"/>
      <c r="EW709"/>
      <c r="EX709"/>
      <c r="EY709"/>
      <c r="EZ709"/>
      <c r="FA709" s="154"/>
      <c r="FB709"/>
      <c r="FC709"/>
      <c r="FD709" s="154"/>
      <c r="FE709"/>
      <c r="FF709"/>
      <c r="FG709" s="154"/>
      <c r="FH709"/>
      <c r="FI709"/>
      <c r="FJ709" s="154"/>
      <c r="FK709"/>
      <c r="FL709"/>
      <c r="FM709" s="154"/>
      <c r="FN709"/>
      <c r="FO709"/>
      <c r="FP709" s="154"/>
      <c r="FQ709"/>
      <c r="FR709"/>
      <c r="FS709"/>
      <c r="FT709"/>
      <c r="FU709"/>
      <c r="FV709"/>
      <c r="FW709"/>
      <c r="FX709"/>
      <c r="FY709"/>
      <c r="FZ709"/>
      <c r="GA709" s="248"/>
    </row>
    <row r="710" spans="1:183" s="13" customFormat="1" ht="21" customHeight="1">
      <c r="A710" s="46"/>
      <c r="B710" s="50"/>
      <c r="C710" s="52"/>
      <c r="D710" s="50"/>
      <c r="E710" s="27"/>
      <c r="F710" s="34"/>
      <c r="G710" s="34"/>
      <c r="H710" s="271"/>
      <c r="I710" s="131"/>
      <c r="J710" s="34"/>
      <c r="K710" s="271"/>
      <c r="L710" s="148"/>
      <c r="M710" s="131"/>
      <c r="N710" s="190"/>
      <c r="O710" s="144"/>
      <c r="P710" s="54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 s="154"/>
      <c r="BS710"/>
      <c r="BT710"/>
      <c r="BU710"/>
      <c r="BV710"/>
      <c r="BW710"/>
      <c r="BX710" s="154"/>
      <c r="BY710"/>
      <c r="BZ710"/>
      <c r="CA710" s="154"/>
      <c r="CB710"/>
      <c r="CC710"/>
      <c r="CD710" s="154"/>
      <c r="CE710"/>
      <c r="CF710"/>
      <c r="CG710"/>
      <c r="CH710"/>
      <c r="CI710"/>
      <c r="CJ710"/>
      <c r="CK710"/>
      <c r="CL710"/>
      <c r="CM710"/>
      <c r="CN710"/>
      <c r="CO710"/>
      <c r="CP710" s="154"/>
      <c r="CQ710"/>
      <c r="CR710"/>
      <c r="CS710"/>
      <c r="CT710"/>
      <c r="CU710"/>
      <c r="CV710" s="154"/>
      <c r="CW710"/>
      <c r="CX710"/>
      <c r="CY710"/>
      <c r="CZ710"/>
      <c r="DA710"/>
      <c r="DB710"/>
      <c r="DC710"/>
      <c r="DD710"/>
      <c r="DE710"/>
      <c r="DF710"/>
      <c r="DG710"/>
      <c r="DH710" s="154"/>
      <c r="DI710"/>
      <c r="DJ710"/>
      <c r="DK710" s="154"/>
      <c r="DL710"/>
      <c r="DM710"/>
      <c r="DN710" s="154"/>
      <c r="DO710"/>
      <c r="DP710"/>
      <c r="DQ710"/>
      <c r="DR710"/>
      <c r="DS710"/>
      <c r="DT710"/>
      <c r="DU710"/>
      <c r="DV710"/>
      <c r="DW710"/>
      <c r="DX710"/>
      <c r="DY710" s="154"/>
      <c r="DZ710"/>
      <c r="EA710"/>
      <c r="EB710"/>
      <c r="EC710"/>
      <c r="ED710"/>
      <c r="EE710"/>
      <c r="EF710" s="159"/>
      <c r="EG710"/>
      <c r="EH710"/>
      <c r="EI710"/>
      <c r="EJ710"/>
      <c r="EK710"/>
      <c r="EL710" s="149"/>
      <c r="EM710"/>
      <c r="EN710"/>
      <c r="EO710"/>
      <c r="EP710"/>
      <c r="EQ710"/>
      <c r="ER710" s="154"/>
      <c r="ES710"/>
      <c r="ET710"/>
      <c r="EU710"/>
      <c r="EV710"/>
      <c r="EW710"/>
      <c r="EX710"/>
      <c r="EY710"/>
      <c r="EZ710"/>
      <c r="FA710" s="154"/>
      <c r="FB710"/>
      <c r="FC710"/>
      <c r="FD710" s="154"/>
      <c r="FE710"/>
      <c r="FF710"/>
      <c r="FG710" s="154"/>
      <c r="FH710"/>
      <c r="FI710"/>
      <c r="FJ710" s="154"/>
      <c r="FK710"/>
      <c r="FL710"/>
      <c r="FM710" s="154"/>
      <c r="FN710"/>
      <c r="FO710"/>
      <c r="FP710" s="154"/>
      <c r="FQ710"/>
      <c r="FR710"/>
      <c r="FS710"/>
      <c r="FT710"/>
      <c r="FU710"/>
      <c r="FV710"/>
      <c r="FW710"/>
      <c r="FX710"/>
      <c r="FY710"/>
      <c r="FZ710"/>
      <c r="GA710" s="248"/>
    </row>
    <row r="711" spans="1:183" s="13" customFormat="1" ht="21" customHeight="1">
      <c r="A711" s="46"/>
      <c r="B711" s="50"/>
      <c r="C711" s="52"/>
      <c r="D711" s="50"/>
      <c r="E711" s="27"/>
      <c r="F711" s="34"/>
      <c r="G711" s="34"/>
      <c r="H711" s="271"/>
      <c r="I711" s="131"/>
      <c r="J711" s="34"/>
      <c r="K711" s="271"/>
      <c r="L711" s="148"/>
      <c r="M711" s="131"/>
      <c r="N711" s="190"/>
      <c r="O711" s="144"/>
      <c r="P711" s="54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 s="154"/>
      <c r="BS711"/>
      <c r="BT711"/>
      <c r="BU711"/>
      <c r="BV711"/>
      <c r="BW711"/>
      <c r="BX711" s="154"/>
      <c r="BY711"/>
      <c r="BZ711"/>
      <c r="CA711" s="154"/>
      <c r="CB711"/>
      <c r="CC711"/>
      <c r="CD711" s="154"/>
      <c r="CE711"/>
      <c r="CF711"/>
      <c r="CG711"/>
      <c r="CH711"/>
      <c r="CI711"/>
      <c r="CJ711"/>
      <c r="CK711"/>
      <c r="CL711"/>
      <c r="CM711"/>
      <c r="CN711"/>
      <c r="CO711"/>
      <c r="CP711" s="154"/>
      <c r="CQ711"/>
      <c r="CR711"/>
      <c r="CS711"/>
      <c r="CT711"/>
      <c r="CU711"/>
      <c r="CV711" s="154"/>
      <c r="CW711"/>
      <c r="CX711"/>
      <c r="CY711"/>
      <c r="CZ711"/>
      <c r="DA711"/>
      <c r="DB711"/>
      <c r="DC711"/>
      <c r="DD711"/>
      <c r="DE711"/>
      <c r="DF711"/>
      <c r="DG711"/>
      <c r="DH711" s="154"/>
      <c r="DI711"/>
      <c r="DJ711"/>
      <c r="DK711" s="154"/>
      <c r="DL711"/>
      <c r="DM711"/>
      <c r="DN711" s="154"/>
      <c r="DO711"/>
      <c r="DP711"/>
      <c r="DQ711"/>
      <c r="DR711"/>
      <c r="DS711"/>
      <c r="DT711"/>
      <c r="DU711"/>
      <c r="DV711"/>
      <c r="DW711"/>
      <c r="DX711"/>
      <c r="DY711" s="154"/>
      <c r="DZ711"/>
      <c r="EA711"/>
      <c r="EB711"/>
      <c r="EC711"/>
      <c r="ED711"/>
      <c r="EE711"/>
      <c r="EF711" s="159"/>
      <c r="EG711"/>
      <c r="EH711"/>
      <c r="EI711"/>
      <c r="EJ711"/>
      <c r="EK711"/>
      <c r="EL711" s="149"/>
      <c r="EM711"/>
      <c r="EN711"/>
      <c r="EO711"/>
      <c r="EP711"/>
      <c r="EQ711"/>
      <c r="ER711" s="154"/>
      <c r="ES711"/>
      <c r="ET711"/>
      <c r="EU711"/>
      <c r="EV711"/>
      <c r="EW711"/>
      <c r="EX711"/>
      <c r="EY711"/>
      <c r="EZ711"/>
      <c r="FA711" s="154"/>
      <c r="FB711"/>
      <c r="FC711"/>
      <c r="FD711" s="154"/>
      <c r="FE711"/>
      <c r="FF711"/>
      <c r="FG711" s="154"/>
      <c r="FH711"/>
      <c r="FI711"/>
      <c r="FJ711" s="154"/>
      <c r="FK711"/>
      <c r="FL711"/>
      <c r="FM711" s="154"/>
      <c r="FN711"/>
      <c r="FO711"/>
      <c r="FP711" s="154"/>
      <c r="FQ711"/>
      <c r="FR711"/>
      <c r="FS711"/>
      <c r="FT711"/>
      <c r="FU711"/>
      <c r="FV711"/>
      <c r="FW711"/>
      <c r="FX711"/>
      <c r="FY711"/>
      <c r="FZ711"/>
      <c r="GA711" s="248"/>
    </row>
    <row r="712" spans="1:183" s="13" customFormat="1" ht="21" customHeight="1">
      <c r="A712" s="46"/>
      <c r="B712" s="50"/>
      <c r="C712" s="52"/>
      <c r="D712" s="50"/>
      <c r="E712" s="27"/>
      <c r="F712" s="34"/>
      <c r="G712" s="34"/>
      <c r="H712" s="271"/>
      <c r="I712" s="131"/>
      <c r="J712" s="34"/>
      <c r="K712" s="271"/>
      <c r="L712" s="148"/>
      <c r="M712" s="131"/>
      <c r="N712" s="190"/>
      <c r="O712" s="144"/>
      <c r="P712" s="54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 s="154"/>
      <c r="BS712"/>
      <c r="BT712"/>
      <c r="BU712"/>
      <c r="BV712"/>
      <c r="BW712"/>
      <c r="BX712" s="154"/>
      <c r="BY712"/>
      <c r="BZ712"/>
      <c r="CA712" s="154"/>
      <c r="CB712"/>
      <c r="CC712"/>
      <c r="CD712" s="154"/>
      <c r="CE712"/>
      <c r="CF712"/>
      <c r="CG712"/>
      <c r="CH712"/>
      <c r="CI712"/>
      <c r="CJ712"/>
      <c r="CK712"/>
      <c r="CL712"/>
      <c r="CM712"/>
      <c r="CN712"/>
      <c r="CO712"/>
      <c r="CP712" s="154"/>
      <c r="CQ712"/>
      <c r="CR712"/>
      <c r="CS712"/>
      <c r="CT712"/>
      <c r="CU712"/>
      <c r="CV712" s="154"/>
      <c r="CW712"/>
      <c r="CX712"/>
      <c r="CY712"/>
      <c r="CZ712"/>
      <c r="DA712"/>
      <c r="DB712"/>
      <c r="DC712"/>
      <c r="DD712"/>
      <c r="DE712"/>
      <c r="DF712"/>
      <c r="DG712"/>
      <c r="DH712" s="154"/>
      <c r="DI712"/>
      <c r="DJ712"/>
      <c r="DK712" s="154"/>
      <c r="DL712"/>
      <c r="DM712"/>
      <c r="DN712" s="154"/>
      <c r="DO712"/>
      <c r="DP712"/>
      <c r="DQ712"/>
      <c r="DR712"/>
      <c r="DS712"/>
      <c r="DT712"/>
      <c r="DU712"/>
      <c r="DV712"/>
      <c r="DW712"/>
      <c r="DX712"/>
      <c r="DY712" s="154"/>
      <c r="DZ712"/>
      <c r="EA712"/>
      <c r="EB712"/>
      <c r="EC712"/>
      <c r="ED712"/>
      <c r="EE712"/>
      <c r="EF712" s="159"/>
      <c r="EG712"/>
      <c r="EH712"/>
      <c r="EI712"/>
      <c r="EJ712"/>
      <c r="EK712"/>
      <c r="EL712" s="149"/>
      <c r="EM712"/>
      <c r="EN712"/>
      <c r="EO712"/>
      <c r="EP712"/>
      <c r="EQ712"/>
      <c r="ER712" s="154"/>
      <c r="ES712"/>
      <c r="ET712"/>
      <c r="EU712"/>
      <c r="EV712"/>
      <c r="EW712"/>
      <c r="EX712"/>
      <c r="EY712"/>
      <c r="EZ712"/>
      <c r="FA712" s="154"/>
      <c r="FB712"/>
      <c r="FC712"/>
      <c r="FD712" s="154"/>
      <c r="FE712"/>
      <c r="FF712"/>
      <c r="FG712" s="154"/>
      <c r="FH712"/>
      <c r="FI712"/>
      <c r="FJ712" s="154"/>
      <c r="FK712"/>
      <c r="FL712"/>
      <c r="FM712" s="154"/>
      <c r="FN712"/>
      <c r="FO712"/>
      <c r="FP712" s="154"/>
      <c r="FQ712"/>
      <c r="FR712"/>
      <c r="FS712"/>
      <c r="FT712"/>
      <c r="FU712"/>
      <c r="FV712"/>
      <c r="FW712"/>
      <c r="FX712"/>
      <c r="FY712"/>
      <c r="FZ712"/>
      <c r="GA712" s="248"/>
    </row>
    <row r="713" spans="1:183" s="13" customFormat="1" ht="21" customHeight="1">
      <c r="A713" s="46"/>
      <c r="B713" s="50"/>
      <c r="C713" s="52"/>
      <c r="D713" s="50"/>
      <c r="E713" s="27"/>
      <c r="F713" s="34"/>
      <c r="G713" s="34"/>
      <c r="H713" s="271"/>
      <c r="I713" s="131"/>
      <c r="J713" s="34"/>
      <c r="K713" s="271"/>
      <c r="L713" s="148"/>
      <c r="M713" s="131"/>
      <c r="N713" s="190"/>
      <c r="O713" s="144"/>
      <c r="P713" s="54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 s="154"/>
      <c r="BS713"/>
      <c r="BT713"/>
      <c r="BU713"/>
      <c r="BV713"/>
      <c r="BW713"/>
      <c r="BX713" s="154"/>
      <c r="BY713"/>
      <c r="BZ713"/>
      <c r="CA713" s="154"/>
      <c r="CB713"/>
      <c r="CC713"/>
      <c r="CD713" s="154"/>
      <c r="CE713"/>
      <c r="CF713"/>
      <c r="CG713"/>
      <c r="CH713"/>
      <c r="CI713"/>
      <c r="CJ713"/>
      <c r="CK713"/>
      <c r="CL713"/>
      <c r="CM713"/>
      <c r="CN713"/>
      <c r="CO713"/>
      <c r="CP713" s="154"/>
      <c r="CQ713"/>
      <c r="CR713"/>
      <c r="CS713"/>
      <c r="CT713"/>
      <c r="CU713"/>
      <c r="CV713" s="154"/>
      <c r="CW713"/>
      <c r="CX713"/>
      <c r="CY713"/>
      <c r="CZ713"/>
      <c r="DA713"/>
      <c r="DB713"/>
      <c r="DC713"/>
      <c r="DD713"/>
      <c r="DE713"/>
      <c r="DF713"/>
      <c r="DG713"/>
      <c r="DH713" s="154"/>
      <c r="DI713"/>
      <c r="DJ713"/>
      <c r="DK713" s="154"/>
      <c r="DL713"/>
      <c r="DM713"/>
      <c r="DN713" s="154"/>
      <c r="DO713"/>
      <c r="DP713"/>
      <c r="DQ713"/>
      <c r="DR713"/>
      <c r="DS713"/>
      <c r="DT713"/>
      <c r="DU713"/>
      <c r="DV713"/>
      <c r="DW713"/>
      <c r="DX713"/>
      <c r="DY713" s="154"/>
      <c r="DZ713"/>
      <c r="EA713"/>
      <c r="EB713"/>
      <c r="EC713"/>
      <c r="ED713"/>
      <c r="EE713"/>
      <c r="EF713" s="159"/>
      <c r="EG713"/>
      <c r="EH713"/>
      <c r="EI713"/>
      <c r="EJ713"/>
      <c r="EK713"/>
      <c r="EL713" s="149"/>
      <c r="EM713"/>
      <c r="EN713"/>
      <c r="EO713"/>
      <c r="EP713"/>
      <c r="EQ713"/>
      <c r="ER713" s="154"/>
      <c r="ES713"/>
      <c r="ET713"/>
      <c r="EU713"/>
      <c r="EV713"/>
      <c r="EW713"/>
      <c r="EX713"/>
      <c r="EY713"/>
      <c r="EZ713"/>
      <c r="FA713" s="154"/>
      <c r="FB713"/>
      <c r="FC713"/>
      <c r="FD713" s="154"/>
      <c r="FE713"/>
      <c r="FF713"/>
      <c r="FG713" s="154"/>
      <c r="FH713"/>
      <c r="FI713"/>
      <c r="FJ713" s="154"/>
      <c r="FK713"/>
      <c r="FL713"/>
      <c r="FM713" s="154"/>
      <c r="FN713"/>
      <c r="FO713"/>
      <c r="FP713" s="154"/>
      <c r="FQ713"/>
      <c r="FR713"/>
      <c r="FS713"/>
      <c r="FT713"/>
      <c r="FU713"/>
      <c r="FV713"/>
      <c r="FW713"/>
      <c r="FX713"/>
      <c r="FY713"/>
      <c r="FZ713"/>
      <c r="GA713" s="248"/>
    </row>
    <row r="714" spans="1:183" s="13" customFormat="1" ht="21" customHeight="1">
      <c r="A714" s="46"/>
      <c r="B714" s="50"/>
      <c r="C714" s="52"/>
      <c r="D714" s="50"/>
      <c r="E714" s="27"/>
      <c r="F714" s="34"/>
      <c r="G714" s="34"/>
      <c r="H714" s="271"/>
      <c r="I714" s="131"/>
      <c r="J714" s="34"/>
      <c r="K714" s="271"/>
      <c r="L714" s="148"/>
      <c r="M714" s="131"/>
      <c r="N714" s="190"/>
      <c r="O714" s="144"/>
      <c r="P714" s="5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 s="154"/>
      <c r="BS714"/>
      <c r="BT714"/>
      <c r="BU714"/>
      <c r="BV714"/>
      <c r="BW714"/>
      <c r="BX714" s="154"/>
      <c r="BY714"/>
      <c r="BZ714"/>
      <c r="CA714" s="154"/>
      <c r="CB714"/>
      <c r="CC714"/>
      <c r="CD714" s="154"/>
      <c r="CE714"/>
      <c r="CF714"/>
      <c r="CG714"/>
      <c r="CH714"/>
      <c r="CI714"/>
      <c r="CJ714"/>
      <c r="CK714"/>
      <c r="CL714"/>
      <c r="CM714"/>
      <c r="CN714"/>
      <c r="CO714"/>
      <c r="CP714" s="154"/>
      <c r="CQ714"/>
      <c r="CR714"/>
      <c r="CS714"/>
      <c r="CT714"/>
      <c r="CU714"/>
      <c r="CV714" s="154"/>
      <c r="CW714"/>
      <c r="CX714"/>
      <c r="CY714"/>
      <c r="CZ714"/>
      <c r="DA714"/>
      <c r="DB714"/>
      <c r="DC714"/>
      <c r="DD714"/>
      <c r="DE714"/>
      <c r="DF714"/>
      <c r="DG714"/>
      <c r="DH714" s="154"/>
      <c r="DI714"/>
      <c r="DJ714"/>
      <c r="DK714" s="154"/>
      <c r="DL714"/>
      <c r="DM714"/>
      <c r="DN714" s="154"/>
      <c r="DO714"/>
      <c r="DP714"/>
      <c r="DQ714"/>
      <c r="DR714"/>
      <c r="DS714"/>
      <c r="DT714"/>
      <c r="DU714"/>
      <c r="DV714"/>
      <c r="DW714"/>
      <c r="DX714"/>
      <c r="DY714" s="154"/>
      <c r="DZ714"/>
      <c r="EA714"/>
      <c r="EB714"/>
      <c r="EC714"/>
      <c r="ED714"/>
      <c r="EE714"/>
      <c r="EF714" s="159"/>
      <c r="EG714"/>
      <c r="EH714"/>
      <c r="EI714"/>
      <c r="EJ714"/>
      <c r="EK714"/>
      <c r="EL714" s="149"/>
      <c r="EM714"/>
      <c r="EN714"/>
      <c r="EO714"/>
      <c r="EP714"/>
      <c r="EQ714"/>
      <c r="ER714" s="154"/>
      <c r="ES714"/>
      <c r="ET714"/>
      <c r="EU714"/>
      <c r="EV714"/>
      <c r="EW714"/>
      <c r="EX714"/>
      <c r="EY714"/>
      <c r="EZ714"/>
      <c r="FA714" s="154"/>
      <c r="FB714"/>
      <c r="FC714"/>
      <c r="FD714" s="154"/>
      <c r="FE714"/>
      <c r="FF714"/>
      <c r="FG714" s="154"/>
      <c r="FH714"/>
      <c r="FI714"/>
      <c r="FJ714" s="154"/>
      <c r="FK714"/>
      <c r="FL714"/>
      <c r="FM714" s="154"/>
      <c r="FN714"/>
      <c r="FO714"/>
      <c r="FP714" s="154"/>
      <c r="FQ714"/>
      <c r="FR714"/>
      <c r="FS714"/>
      <c r="FT714"/>
      <c r="FU714"/>
      <c r="FV714"/>
      <c r="FW714"/>
      <c r="FX714"/>
      <c r="FY714"/>
      <c r="FZ714"/>
      <c r="GA714" s="248"/>
    </row>
    <row r="715" spans="1:183" s="13" customFormat="1" ht="21" customHeight="1">
      <c r="A715" s="46"/>
      <c r="B715" s="50"/>
      <c r="C715" s="52"/>
      <c r="D715" s="50"/>
      <c r="E715" s="27"/>
      <c r="F715" s="34"/>
      <c r="G715" s="34"/>
      <c r="H715" s="271"/>
      <c r="I715" s="131"/>
      <c r="J715" s="34"/>
      <c r="K715" s="271"/>
      <c r="L715" s="148"/>
      <c r="M715" s="131"/>
      <c r="N715" s="190"/>
      <c r="O715" s="144"/>
      <c r="P715" s="54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 s="154"/>
      <c r="BS715"/>
      <c r="BT715"/>
      <c r="BU715"/>
      <c r="BV715"/>
      <c r="BW715"/>
      <c r="BX715" s="154"/>
      <c r="BY715"/>
      <c r="BZ715"/>
      <c r="CA715" s="154"/>
      <c r="CB715"/>
      <c r="CC715"/>
      <c r="CD715" s="154"/>
      <c r="CE715"/>
      <c r="CF715"/>
      <c r="CG715"/>
      <c r="CH715"/>
      <c r="CI715"/>
      <c r="CJ715"/>
      <c r="CK715"/>
      <c r="CL715"/>
      <c r="CM715"/>
      <c r="CN715"/>
      <c r="CO715"/>
      <c r="CP715" s="154"/>
      <c r="CQ715"/>
      <c r="CR715"/>
      <c r="CS715"/>
      <c r="CT715"/>
      <c r="CU715"/>
      <c r="CV715" s="154"/>
      <c r="CW715"/>
      <c r="CX715"/>
      <c r="CY715"/>
      <c r="CZ715"/>
      <c r="DA715"/>
      <c r="DB715"/>
      <c r="DC715"/>
      <c r="DD715"/>
      <c r="DE715"/>
      <c r="DF715"/>
      <c r="DG715"/>
      <c r="DH715" s="154"/>
      <c r="DI715"/>
      <c r="DJ715"/>
      <c r="DK715" s="154"/>
      <c r="DL715"/>
      <c r="DM715"/>
      <c r="DN715" s="154"/>
      <c r="DO715"/>
      <c r="DP715"/>
      <c r="DQ715"/>
      <c r="DR715"/>
      <c r="DS715"/>
      <c r="DT715"/>
      <c r="DU715"/>
      <c r="DV715"/>
      <c r="DW715"/>
      <c r="DX715"/>
      <c r="DY715" s="154"/>
      <c r="DZ715"/>
      <c r="EA715"/>
      <c r="EB715"/>
      <c r="EC715"/>
      <c r="ED715"/>
      <c r="EE715"/>
      <c r="EF715" s="159"/>
      <c r="EG715"/>
      <c r="EH715"/>
      <c r="EI715"/>
      <c r="EJ715"/>
      <c r="EK715"/>
      <c r="EL715" s="149"/>
      <c r="EM715"/>
      <c r="EN715"/>
      <c r="EO715"/>
      <c r="EP715"/>
      <c r="EQ715"/>
      <c r="ER715" s="154"/>
      <c r="ES715"/>
      <c r="ET715"/>
      <c r="EU715"/>
      <c r="EV715"/>
      <c r="EW715"/>
      <c r="EX715"/>
      <c r="EY715"/>
      <c r="EZ715"/>
      <c r="FA715" s="154"/>
      <c r="FB715"/>
      <c r="FC715"/>
      <c r="FD715" s="154"/>
      <c r="FE715"/>
      <c r="FF715"/>
      <c r="FG715" s="154"/>
      <c r="FH715"/>
      <c r="FI715"/>
      <c r="FJ715" s="154"/>
      <c r="FK715"/>
      <c r="FL715"/>
      <c r="FM715" s="154"/>
      <c r="FN715"/>
      <c r="FO715"/>
      <c r="FP715" s="154"/>
      <c r="FQ715"/>
      <c r="FR715"/>
      <c r="FS715"/>
      <c r="FT715"/>
      <c r="FU715"/>
      <c r="FV715"/>
      <c r="FW715"/>
      <c r="FX715"/>
      <c r="FY715"/>
      <c r="FZ715"/>
      <c r="GA715" s="248"/>
    </row>
    <row r="716" spans="1:183" s="13" customFormat="1" ht="21" customHeight="1">
      <c r="A716" s="46"/>
      <c r="B716" s="50"/>
      <c r="C716" s="52"/>
      <c r="D716" s="50"/>
      <c r="E716" s="27"/>
      <c r="F716" s="34"/>
      <c r="G716" s="34"/>
      <c r="H716" s="271"/>
      <c r="I716" s="131"/>
      <c r="J716" s="34"/>
      <c r="K716" s="271"/>
      <c r="L716" s="148"/>
      <c r="M716" s="131"/>
      <c r="N716" s="190"/>
      <c r="O716" s="144"/>
      <c r="P716" s="54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 s="154"/>
      <c r="BS716"/>
      <c r="BT716"/>
      <c r="BU716"/>
      <c r="BV716"/>
      <c r="BW716"/>
      <c r="BX716" s="154"/>
      <c r="BY716"/>
      <c r="BZ716"/>
      <c r="CA716" s="154"/>
      <c r="CB716"/>
      <c r="CC716"/>
      <c r="CD716" s="154"/>
      <c r="CE716"/>
      <c r="CF716"/>
      <c r="CG716"/>
      <c r="CH716"/>
      <c r="CI716"/>
      <c r="CJ716"/>
      <c r="CK716"/>
      <c r="CL716"/>
      <c r="CM716"/>
      <c r="CN716"/>
      <c r="CO716"/>
      <c r="CP716" s="154"/>
      <c r="CQ716"/>
      <c r="CR716"/>
      <c r="CS716"/>
      <c r="CT716"/>
      <c r="CU716"/>
      <c r="CV716" s="154"/>
      <c r="CW716"/>
      <c r="CX716"/>
      <c r="CY716"/>
      <c r="CZ716"/>
      <c r="DA716"/>
      <c r="DB716"/>
      <c r="DC716"/>
      <c r="DD716"/>
      <c r="DE716"/>
      <c r="DF716"/>
      <c r="DG716"/>
      <c r="DH716" s="154"/>
      <c r="DI716"/>
      <c r="DJ716"/>
      <c r="DK716" s="154"/>
      <c r="DL716"/>
      <c r="DM716"/>
      <c r="DN716" s="154"/>
      <c r="DO716"/>
      <c r="DP716"/>
      <c r="DQ716"/>
      <c r="DR716"/>
      <c r="DS716"/>
      <c r="DT716"/>
      <c r="DU716"/>
      <c r="DV716"/>
      <c r="DW716"/>
      <c r="DX716"/>
      <c r="DY716" s="154"/>
      <c r="DZ716"/>
      <c r="EA716"/>
      <c r="EB716"/>
      <c r="EC716"/>
      <c r="ED716"/>
      <c r="EE716"/>
      <c r="EF716" s="159"/>
      <c r="EG716"/>
      <c r="EH716"/>
      <c r="EI716"/>
      <c r="EJ716"/>
      <c r="EK716"/>
      <c r="EL716" s="149"/>
      <c r="EM716"/>
      <c r="EN716"/>
      <c r="EO716"/>
      <c r="EP716"/>
      <c r="EQ716"/>
      <c r="ER716" s="154"/>
      <c r="ES716"/>
      <c r="ET716"/>
      <c r="EU716"/>
      <c r="EV716"/>
      <c r="EW716"/>
      <c r="EX716"/>
      <c r="EY716"/>
      <c r="EZ716"/>
      <c r="FA716" s="154"/>
      <c r="FB716"/>
      <c r="FC716"/>
      <c r="FD716" s="154"/>
      <c r="FE716"/>
      <c r="FF716"/>
      <c r="FG716" s="154"/>
      <c r="FH716"/>
      <c r="FI716"/>
      <c r="FJ716" s="154"/>
      <c r="FK716"/>
      <c r="FL716"/>
      <c r="FM716" s="154"/>
      <c r="FN716"/>
      <c r="FO716"/>
      <c r="FP716" s="154"/>
      <c r="FQ716"/>
      <c r="FR716"/>
      <c r="FS716"/>
      <c r="FT716"/>
      <c r="FU716"/>
      <c r="FV716"/>
      <c r="FW716"/>
      <c r="FX716"/>
      <c r="FY716"/>
      <c r="FZ716"/>
      <c r="GA716" s="248"/>
    </row>
    <row r="717" spans="1:183" s="13" customFormat="1" ht="21" customHeight="1">
      <c r="A717" s="46"/>
      <c r="B717" s="50"/>
      <c r="C717" s="52"/>
      <c r="D717" s="50"/>
      <c r="E717" s="27"/>
      <c r="F717" s="34"/>
      <c r="G717" s="34"/>
      <c r="H717" s="271"/>
      <c r="I717" s="131"/>
      <c r="J717" s="34"/>
      <c r="K717" s="271"/>
      <c r="L717" s="148"/>
      <c r="M717" s="131"/>
      <c r="N717" s="190"/>
      <c r="O717" s="144"/>
      <c r="P717" s="54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 s="154"/>
      <c r="BS717"/>
      <c r="BT717"/>
      <c r="BU717"/>
      <c r="BV717"/>
      <c r="BW717"/>
      <c r="BX717" s="154"/>
      <c r="BY717"/>
      <c r="BZ717"/>
      <c r="CA717" s="154"/>
      <c r="CB717"/>
      <c r="CC717"/>
      <c r="CD717" s="154"/>
      <c r="CE717"/>
      <c r="CF717"/>
      <c r="CG717"/>
      <c r="CH717"/>
      <c r="CI717"/>
      <c r="CJ717"/>
      <c r="CK717"/>
      <c r="CL717"/>
      <c r="CM717"/>
      <c r="CN717"/>
      <c r="CO717"/>
      <c r="CP717" s="154"/>
      <c r="CQ717"/>
      <c r="CR717"/>
      <c r="CS717"/>
      <c r="CT717"/>
      <c r="CU717"/>
      <c r="CV717" s="154"/>
      <c r="CW717"/>
      <c r="CX717"/>
      <c r="CY717"/>
      <c r="CZ717"/>
      <c r="DA717"/>
      <c r="DB717"/>
      <c r="DC717"/>
      <c r="DD717"/>
      <c r="DE717"/>
      <c r="DF717"/>
      <c r="DG717"/>
      <c r="DH717" s="154"/>
      <c r="DI717"/>
      <c r="DJ717"/>
      <c r="DK717" s="154"/>
      <c r="DL717"/>
      <c r="DM717"/>
      <c r="DN717" s="154"/>
      <c r="DO717"/>
      <c r="DP717"/>
      <c r="DQ717"/>
      <c r="DR717"/>
      <c r="DS717"/>
      <c r="DT717"/>
      <c r="DU717"/>
      <c r="DV717"/>
      <c r="DW717"/>
      <c r="DX717"/>
      <c r="DY717" s="154"/>
      <c r="DZ717"/>
      <c r="EA717"/>
      <c r="EB717"/>
      <c r="EC717"/>
      <c r="ED717"/>
      <c r="EE717"/>
      <c r="EF717" s="159"/>
      <c r="EG717"/>
      <c r="EH717"/>
      <c r="EI717"/>
      <c r="EJ717"/>
      <c r="EK717"/>
      <c r="EL717" s="149"/>
      <c r="EM717"/>
      <c r="EN717"/>
      <c r="EO717"/>
      <c r="EP717"/>
      <c r="EQ717"/>
      <c r="ER717" s="154"/>
      <c r="ES717"/>
      <c r="ET717"/>
      <c r="EU717"/>
      <c r="EV717"/>
      <c r="EW717"/>
      <c r="EX717"/>
      <c r="EY717"/>
      <c r="EZ717"/>
      <c r="FA717" s="154"/>
      <c r="FB717"/>
      <c r="FC717"/>
      <c r="FD717" s="154"/>
      <c r="FE717"/>
      <c r="FF717"/>
      <c r="FG717" s="154"/>
      <c r="FH717"/>
      <c r="FI717"/>
      <c r="FJ717" s="154"/>
      <c r="FK717"/>
      <c r="FL717"/>
      <c r="FM717" s="154"/>
      <c r="FN717"/>
      <c r="FO717"/>
      <c r="FP717" s="154"/>
      <c r="FQ717"/>
      <c r="FR717"/>
      <c r="FS717"/>
      <c r="FT717"/>
      <c r="FU717"/>
      <c r="FV717"/>
      <c r="FW717"/>
      <c r="FX717"/>
      <c r="FY717"/>
      <c r="FZ717"/>
      <c r="GA717" s="248"/>
    </row>
    <row r="718" spans="1:183" s="13" customFormat="1" ht="21" customHeight="1">
      <c r="A718" s="46"/>
      <c r="B718" s="50"/>
      <c r="C718" s="52"/>
      <c r="D718" s="50"/>
      <c r="E718" s="27"/>
      <c r="F718" s="34"/>
      <c r="G718" s="34"/>
      <c r="H718" s="271"/>
      <c r="I718" s="131"/>
      <c r="J718" s="34"/>
      <c r="K718" s="271"/>
      <c r="L718" s="148"/>
      <c r="M718" s="131"/>
      <c r="N718" s="190"/>
      <c r="O718" s="144"/>
      <c r="P718" s="54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 s="154"/>
      <c r="BS718"/>
      <c r="BT718"/>
      <c r="BU718"/>
      <c r="BV718"/>
      <c r="BW718"/>
      <c r="BX718" s="154"/>
      <c r="BY718"/>
      <c r="BZ718"/>
      <c r="CA718" s="154"/>
      <c r="CB718"/>
      <c r="CC718"/>
      <c r="CD718" s="154"/>
      <c r="CE718"/>
      <c r="CF718"/>
      <c r="CG718"/>
      <c r="CH718"/>
      <c r="CI718"/>
      <c r="CJ718"/>
      <c r="CK718"/>
      <c r="CL718"/>
      <c r="CM718"/>
      <c r="CN718"/>
      <c r="CO718"/>
      <c r="CP718" s="154"/>
      <c r="CQ718"/>
      <c r="CR718"/>
      <c r="CS718"/>
      <c r="CT718"/>
      <c r="CU718"/>
      <c r="CV718" s="154"/>
      <c r="CW718"/>
      <c r="CX718"/>
      <c r="CY718"/>
      <c r="CZ718"/>
      <c r="DA718"/>
      <c r="DB718"/>
      <c r="DC718"/>
      <c r="DD718"/>
      <c r="DE718"/>
      <c r="DF718"/>
      <c r="DG718"/>
      <c r="DH718" s="154"/>
      <c r="DI718"/>
      <c r="DJ718"/>
      <c r="DK718" s="154"/>
      <c r="DL718"/>
      <c r="DM718"/>
      <c r="DN718" s="154"/>
      <c r="DO718"/>
      <c r="DP718"/>
      <c r="DQ718"/>
      <c r="DR718"/>
      <c r="DS718"/>
      <c r="DT718"/>
      <c r="DU718"/>
      <c r="DV718"/>
      <c r="DW718"/>
      <c r="DX718"/>
      <c r="DY718" s="154"/>
      <c r="DZ718"/>
      <c r="EA718"/>
      <c r="EB718"/>
      <c r="EC718"/>
      <c r="ED718"/>
      <c r="EE718"/>
      <c r="EF718" s="159"/>
      <c r="EG718"/>
      <c r="EH718"/>
      <c r="EI718"/>
      <c r="EJ718"/>
      <c r="EK718"/>
      <c r="EL718" s="149"/>
      <c r="EM718"/>
      <c r="EN718"/>
      <c r="EO718"/>
      <c r="EP718"/>
      <c r="EQ718"/>
      <c r="ER718" s="154"/>
      <c r="ES718"/>
      <c r="ET718"/>
      <c r="EU718"/>
      <c r="EV718"/>
      <c r="EW718"/>
      <c r="EX718"/>
      <c r="EY718"/>
      <c r="EZ718"/>
      <c r="FA718" s="154"/>
      <c r="FB718"/>
      <c r="FC718"/>
      <c r="FD718" s="154"/>
      <c r="FE718"/>
      <c r="FF718"/>
      <c r="FG718" s="154"/>
      <c r="FH718"/>
      <c r="FI718"/>
      <c r="FJ718" s="154"/>
      <c r="FK718"/>
      <c r="FL718"/>
      <c r="FM718" s="154"/>
      <c r="FN718"/>
      <c r="FO718"/>
      <c r="FP718" s="154"/>
      <c r="FQ718"/>
      <c r="FR718"/>
      <c r="FS718"/>
      <c r="FT718"/>
      <c r="FU718"/>
      <c r="FV718"/>
      <c r="FW718"/>
      <c r="FX718"/>
      <c r="FY718"/>
      <c r="FZ718"/>
      <c r="GA718" s="248"/>
    </row>
    <row r="719" spans="1:183" s="13" customFormat="1" ht="21" customHeight="1">
      <c r="A719" s="46"/>
      <c r="B719" s="50"/>
      <c r="C719" s="52"/>
      <c r="D719" s="50"/>
      <c r="E719" s="27"/>
      <c r="F719" s="34"/>
      <c r="G719" s="34"/>
      <c r="H719" s="271"/>
      <c r="I719" s="131"/>
      <c r="J719" s="34"/>
      <c r="K719" s="271"/>
      <c r="L719" s="148"/>
      <c r="M719" s="131"/>
      <c r="N719" s="190"/>
      <c r="O719" s="144"/>
      <c r="P719" s="54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 s="154"/>
      <c r="BS719"/>
      <c r="BT719"/>
      <c r="BU719"/>
      <c r="BV719"/>
      <c r="BW719"/>
      <c r="BX719" s="154"/>
      <c r="BY719"/>
      <c r="BZ719"/>
      <c r="CA719" s="154"/>
      <c r="CB719"/>
      <c r="CC719"/>
      <c r="CD719" s="154"/>
      <c r="CE719"/>
      <c r="CF719"/>
      <c r="CG719"/>
      <c r="CH719"/>
      <c r="CI719"/>
      <c r="CJ719"/>
      <c r="CK719"/>
      <c r="CL719"/>
      <c r="CM719"/>
      <c r="CN719"/>
      <c r="CO719"/>
      <c r="CP719" s="154"/>
      <c r="CQ719"/>
      <c r="CR719"/>
      <c r="CS719"/>
      <c r="CT719"/>
      <c r="CU719"/>
      <c r="CV719" s="154"/>
      <c r="CW719"/>
      <c r="CX719"/>
      <c r="CY719"/>
      <c r="CZ719"/>
      <c r="DA719"/>
      <c r="DB719"/>
      <c r="DC719"/>
      <c r="DD719"/>
      <c r="DE719"/>
      <c r="DF719"/>
      <c r="DG719"/>
      <c r="DH719" s="154"/>
      <c r="DI719"/>
      <c r="DJ719"/>
      <c r="DK719" s="154"/>
      <c r="DL719"/>
      <c r="DM719"/>
      <c r="DN719" s="154"/>
      <c r="DO719"/>
      <c r="DP719"/>
      <c r="DQ719"/>
      <c r="DR719"/>
      <c r="DS719"/>
      <c r="DT719"/>
      <c r="DU719"/>
      <c r="DV719"/>
      <c r="DW719"/>
      <c r="DX719"/>
      <c r="DY719" s="154"/>
      <c r="DZ719"/>
      <c r="EA719"/>
      <c r="EB719"/>
      <c r="EC719"/>
      <c r="ED719"/>
      <c r="EE719"/>
      <c r="EF719" s="159"/>
      <c r="EG719"/>
      <c r="EH719"/>
      <c r="EI719"/>
      <c r="EJ719"/>
      <c r="EK719"/>
      <c r="EL719" s="149"/>
      <c r="EM719"/>
      <c r="EN719"/>
      <c r="EO719"/>
      <c r="EP719"/>
      <c r="EQ719"/>
      <c r="ER719" s="154"/>
      <c r="ES719"/>
      <c r="ET719"/>
      <c r="EU719"/>
      <c r="EV719"/>
      <c r="EW719"/>
      <c r="EX719"/>
      <c r="EY719"/>
      <c r="EZ719"/>
      <c r="FA719" s="154"/>
      <c r="FB719"/>
      <c r="FC719"/>
      <c r="FD719" s="154"/>
      <c r="FE719"/>
      <c r="FF719"/>
      <c r="FG719" s="154"/>
      <c r="FH719"/>
      <c r="FI719"/>
      <c r="FJ719" s="154"/>
      <c r="FK719"/>
      <c r="FL719"/>
      <c r="FM719" s="154"/>
      <c r="FN719"/>
      <c r="FO719"/>
      <c r="FP719" s="154"/>
      <c r="FQ719"/>
      <c r="FR719"/>
      <c r="FS719"/>
      <c r="FT719"/>
      <c r="FU719"/>
      <c r="FV719"/>
      <c r="FW719"/>
      <c r="FX719"/>
      <c r="FY719"/>
      <c r="FZ719"/>
      <c r="GA719" s="248"/>
    </row>
    <row r="720" spans="1:183" s="13" customFormat="1" ht="21" customHeight="1">
      <c r="A720" s="46"/>
      <c r="B720" s="50"/>
      <c r="C720" s="52"/>
      <c r="D720" s="50"/>
      <c r="E720" s="27"/>
      <c r="F720" s="34"/>
      <c r="G720" s="34"/>
      <c r="H720" s="271"/>
      <c r="I720" s="131"/>
      <c r="J720" s="34"/>
      <c r="K720" s="271"/>
      <c r="L720" s="148"/>
      <c r="M720" s="131"/>
      <c r="N720" s="190"/>
      <c r="O720" s="144"/>
      <c r="P720" s="54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 s="154"/>
      <c r="BS720"/>
      <c r="BT720"/>
      <c r="BU720"/>
      <c r="BV720"/>
      <c r="BW720"/>
      <c r="BX720" s="154"/>
      <c r="BY720"/>
      <c r="BZ720"/>
      <c r="CA720" s="154"/>
      <c r="CB720"/>
      <c r="CC720"/>
      <c r="CD720" s="154"/>
      <c r="CE720"/>
      <c r="CF720"/>
      <c r="CG720"/>
      <c r="CH720"/>
      <c r="CI720"/>
      <c r="CJ720"/>
      <c r="CK720"/>
      <c r="CL720"/>
      <c r="CM720"/>
      <c r="CN720"/>
      <c r="CO720"/>
      <c r="CP720" s="154"/>
      <c r="CQ720"/>
      <c r="CR720"/>
      <c r="CS720"/>
      <c r="CT720"/>
      <c r="CU720"/>
      <c r="CV720" s="154"/>
      <c r="CW720"/>
      <c r="CX720"/>
      <c r="CY720"/>
      <c r="CZ720"/>
      <c r="DA720"/>
      <c r="DB720"/>
      <c r="DC720"/>
      <c r="DD720"/>
      <c r="DE720"/>
      <c r="DF720"/>
      <c r="DG720"/>
      <c r="DH720" s="154"/>
      <c r="DI720"/>
      <c r="DJ720"/>
      <c r="DK720" s="154"/>
      <c r="DL720"/>
      <c r="DM720"/>
      <c r="DN720" s="154"/>
      <c r="DO720"/>
      <c r="DP720"/>
      <c r="DQ720"/>
      <c r="DR720"/>
      <c r="DS720"/>
      <c r="DT720"/>
      <c r="DU720"/>
      <c r="DV720"/>
      <c r="DW720"/>
      <c r="DX720"/>
      <c r="DY720" s="154"/>
      <c r="DZ720"/>
      <c r="EA720"/>
      <c r="EB720"/>
      <c r="EC720"/>
      <c r="ED720"/>
      <c r="EE720"/>
      <c r="EF720" s="159"/>
      <c r="EG720"/>
      <c r="EH720"/>
      <c r="EI720"/>
      <c r="EJ720"/>
      <c r="EK720"/>
      <c r="EL720" s="149"/>
      <c r="EM720"/>
      <c r="EN720"/>
      <c r="EO720"/>
      <c r="EP720"/>
      <c r="EQ720"/>
      <c r="ER720" s="154"/>
      <c r="ES720"/>
      <c r="ET720"/>
      <c r="EU720"/>
      <c r="EV720"/>
      <c r="EW720"/>
      <c r="EX720"/>
      <c r="EY720"/>
      <c r="EZ720"/>
      <c r="FA720" s="154"/>
      <c r="FB720"/>
      <c r="FC720"/>
      <c r="FD720" s="154"/>
      <c r="FE720"/>
      <c r="FF720"/>
      <c r="FG720" s="154"/>
      <c r="FH720"/>
      <c r="FI720"/>
      <c r="FJ720" s="154"/>
      <c r="FK720"/>
      <c r="FL720"/>
      <c r="FM720" s="154"/>
      <c r="FN720"/>
      <c r="FO720"/>
      <c r="FP720" s="154"/>
      <c r="FQ720"/>
      <c r="FR720"/>
      <c r="FS720"/>
      <c r="FT720"/>
      <c r="FU720"/>
      <c r="FV720"/>
      <c r="FW720"/>
      <c r="FX720"/>
      <c r="FY720"/>
      <c r="FZ720"/>
      <c r="GA720" s="248"/>
    </row>
    <row r="721" spans="1:183" s="13" customFormat="1" ht="21" customHeight="1">
      <c r="A721" s="46"/>
      <c r="B721" s="50"/>
      <c r="C721" s="52"/>
      <c r="D721" s="50"/>
      <c r="E721" s="27"/>
      <c r="F721" s="34"/>
      <c r="G721" s="34"/>
      <c r="H721" s="271"/>
      <c r="I721" s="131"/>
      <c r="J721" s="34"/>
      <c r="K721" s="271"/>
      <c r="L721" s="148"/>
      <c r="M721" s="131"/>
      <c r="N721" s="190"/>
      <c r="O721" s="144"/>
      <c r="P721" s="54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 s="154"/>
      <c r="BS721"/>
      <c r="BT721"/>
      <c r="BU721"/>
      <c r="BV721"/>
      <c r="BW721"/>
      <c r="BX721" s="154"/>
      <c r="BY721"/>
      <c r="BZ721"/>
      <c r="CA721" s="154"/>
      <c r="CB721"/>
      <c r="CC721"/>
      <c r="CD721" s="154"/>
      <c r="CE721"/>
      <c r="CF721"/>
      <c r="CG721"/>
      <c r="CH721"/>
      <c r="CI721"/>
      <c r="CJ721"/>
      <c r="CK721"/>
      <c r="CL721"/>
      <c r="CM721"/>
      <c r="CN721"/>
      <c r="CO721"/>
      <c r="CP721" s="154"/>
      <c r="CQ721"/>
      <c r="CR721"/>
      <c r="CS721"/>
      <c r="CT721"/>
      <c r="CU721"/>
      <c r="CV721" s="154"/>
      <c r="CW721"/>
      <c r="CX721"/>
      <c r="CY721"/>
      <c r="CZ721"/>
      <c r="DA721"/>
      <c r="DB721"/>
      <c r="DC721"/>
      <c r="DD721"/>
      <c r="DE721"/>
      <c r="DF721"/>
      <c r="DG721"/>
      <c r="DH721" s="154"/>
      <c r="DI721"/>
      <c r="DJ721"/>
      <c r="DK721" s="154"/>
      <c r="DL721"/>
      <c r="DM721"/>
      <c r="DN721" s="154"/>
      <c r="DO721"/>
      <c r="DP721"/>
      <c r="DQ721"/>
      <c r="DR721"/>
      <c r="DS721"/>
      <c r="DT721"/>
      <c r="DU721"/>
      <c r="DV721"/>
      <c r="DW721"/>
      <c r="DX721"/>
      <c r="DY721" s="154"/>
      <c r="DZ721"/>
      <c r="EA721"/>
      <c r="EB721"/>
      <c r="EC721"/>
      <c r="ED721"/>
      <c r="EE721"/>
      <c r="EF721" s="159"/>
      <c r="EG721"/>
      <c r="EH721"/>
      <c r="EI721"/>
      <c r="EJ721"/>
      <c r="EK721"/>
      <c r="EL721" s="149"/>
      <c r="EM721"/>
      <c r="EN721"/>
      <c r="EO721"/>
      <c r="EP721"/>
      <c r="EQ721"/>
      <c r="ER721" s="154"/>
      <c r="ES721"/>
      <c r="ET721"/>
      <c r="EU721"/>
      <c r="EV721"/>
      <c r="EW721"/>
      <c r="EX721"/>
      <c r="EY721"/>
      <c r="EZ721"/>
      <c r="FA721" s="154"/>
      <c r="FB721"/>
      <c r="FC721"/>
      <c r="FD721" s="154"/>
      <c r="FE721"/>
      <c r="FF721"/>
      <c r="FG721" s="154"/>
      <c r="FH721"/>
      <c r="FI721"/>
      <c r="FJ721" s="154"/>
      <c r="FK721"/>
      <c r="FL721"/>
      <c r="FM721" s="154"/>
      <c r="FN721"/>
      <c r="FO721"/>
      <c r="FP721" s="154"/>
      <c r="FQ721"/>
      <c r="FR721"/>
      <c r="FS721"/>
      <c r="FT721"/>
      <c r="FU721"/>
      <c r="FV721"/>
      <c r="FW721"/>
      <c r="FX721"/>
      <c r="FY721"/>
      <c r="FZ721"/>
      <c r="GA721" s="248"/>
    </row>
    <row r="722" spans="1:183" s="13" customFormat="1" ht="21" customHeight="1">
      <c r="A722" s="46"/>
      <c r="B722" s="50"/>
      <c r="C722" s="52"/>
      <c r="D722" s="50"/>
      <c r="E722" s="27"/>
      <c r="F722" s="34"/>
      <c r="G722" s="34"/>
      <c r="H722" s="271"/>
      <c r="I722" s="131"/>
      <c r="J722" s="34"/>
      <c r="K722" s="271"/>
      <c r="L722" s="148"/>
      <c r="M722" s="131"/>
      <c r="N722" s="190"/>
      <c r="O722" s="144"/>
      <c r="P722" s="54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 s="154"/>
      <c r="BS722"/>
      <c r="BT722"/>
      <c r="BU722"/>
      <c r="BV722"/>
      <c r="BW722"/>
      <c r="BX722" s="154"/>
      <c r="BY722"/>
      <c r="BZ722"/>
      <c r="CA722" s="154"/>
      <c r="CB722"/>
      <c r="CC722"/>
      <c r="CD722" s="154"/>
      <c r="CE722"/>
      <c r="CF722"/>
      <c r="CG722"/>
      <c r="CH722"/>
      <c r="CI722"/>
      <c r="CJ722"/>
      <c r="CK722"/>
      <c r="CL722"/>
      <c r="CM722"/>
      <c r="CN722"/>
      <c r="CO722"/>
      <c r="CP722" s="154"/>
      <c r="CQ722"/>
      <c r="CR722"/>
      <c r="CS722"/>
      <c r="CT722"/>
      <c r="CU722"/>
      <c r="CV722" s="154"/>
      <c r="CW722"/>
      <c r="CX722"/>
      <c r="CY722"/>
      <c r="CZ722"/>
      <c r="DA722"/>
      <c r="DB722"/>
      <c r="DC722"/>
      <c r="DD722"/>
      <c r="DE722"/>
      <c r="DF722"/>
      <c r="DG722"/>
      <c r="DH722" s="154"/>
      <c r="DI722"/>
      <c r="DJ722"/>
      <c r="DK722" s="154"/>
      <c r="DL722"/>
      <c r="DM722"/>
      <c r="DN722" s="154"/>
      <c r="DO722"/>
      <c r="DP722"/>
      <c r="DQ722"/>
      <c r="DR722"/>
      <c r="DS722"/>
      <c r="DT722"/>
      <c r="DU722"/>
      <c r="DV722"/>
      <c r="DW722"/>
      <c r="DX722"/>
      <c r="DY722" s="154"/>
      <c r="DZ722"/>
      <c r="EA722"/>
      <c r="EB722"/>
      <c r="EC722"/>
      <c r="ED722"/>
      <c r="EE722"/>
      <c r="EF722" s="159"/>
      <c r="EG722"/>
      <c r="EH722"/>
      <c r="EI722"/>
      <c r="EJ722"/>
      <c r="EK722"/>
      <c r="EL722" s="149"/>
      <c r="EM722"/>
      <c r="EN722"/>
      <c r="EO722"/>
      <c r="EP722"/>
      <c r="EQ722"/>
      <c r="ER722" s="154"/>
      <c r="ES722"/>
      <c r="ET722"/>
      <c r="EU722"/>
      <c r="EV722"/>
      <c r="EW722"/>
      <c r="EX722"/>
      <c r="EY722"/>
      <c r="EZ722"/>
      <c r="FA722" s="154"/>
      <c r="FB722"/>
      <c r="FC722"/>
      <c r="FD722" s="154"/>
      <c r="FE722"/>
      <c r="FF722"/>
      <c r="FG722" s="154"/>
      <c r="FH722"/>
      <c r="FI722"/>
      <c r="FJ722" s="154"/>
      <c r="FK722"/>
      <c r="FL722"/>
      <c r="FM722" s="154"/>
      <c r="FN722"/>
      <c r="FO722"/>
      <c r="FP722" s="154"/>
      <c r="FQ722"/>
      <c r="FR722"/>
      <c r="FS722"/>
      <c r="FT722"/>
      <c r="FU722"/>
      <c r="FV722"/>
      <c r="FW722"/>
      <c r="FX722"/>
      <c r="FY722"/>
      <c r="FZ722"/>
      <c r="GA722" s="248"/>
    </row>
    <row r="723" spans="1:183" s="13" customFormat="1" ht="21" customHeight="1">
      <c r="A723" s="46"/>
      <c r="B723" s="50"/>
      <c r="C723" s="52"/>
      <c r="D723" s="50"/>
      <c r="E723" s="27"/>
      <c r="F723" s="34"/>
      <c r="G723" s="34"/>
      <c r="H723" s="271"/>
      <c r="I723" s="131"/>
      <c r="J723" s="34"/>
      <c r="K723" s="271"/>
      <c r="L723" s="148"/>
      <c r="M723" s="131"/>
      <c r="N723" s="190"/>
      <c r="O723" s="144"/>
      <c r="P723" s="54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 s="154"/>
      <c r="BS723"/>
      <c r="BT723"/>
      <c r="BU723"/>
      <c r="BV723"/>
      <c r="BW723"/>
      <c r="BX723" s="154"/>
      <c r="BY723"/>
      <c r="BZ723"/>
      <c r="CA723" s="154"/>
      <c r="CB723"/>
      <c r="CC723"/>
      <c r="CD723" s="154"/>
      <c r="CE723"/>
      <c r="CF723"/>
      <c r="CG723"/>
      <c r="CH723"/>
      <c r="CI723"/>
      <c r="CJ723"/>
      <c r="CK723"/>
      <c r="CL723"/>
      <c r="CM723"/>
      <c r="CN723"/>
      <c r="CO723"/>
      <c r="CP723" s="154"/>
      <c r="CQ723"/>
      <c r="CR723"/>
      <c r="CS723"/>
      <c r="CT723"/>
      <c r="CU723"/>
      <c r="CV723" s="154"/>
      <c r="CW723"/>
      <c r="CX723"/>
      <c r="CY723"/>
      <c r="CZ723"/>
      <c r="DA723"/>
      <c r="DB723"/>
      <c r="DC723"/>
      <c r="DD723"/>
      <c r="DE723"/>
      <c r="DF723"/>
      <c r="DG723"/>
      <c r="DH723" s="154"/>
      <c r="DI723"/>
      <c r="DJ723"/>
      <c r="DK723" s="154"/>
      <c r="DL723"/>
      <c r="DM723"/>
      <c r="DN723" s="154"/>
      <c r="DO723"/>
      <c r="DP723"/>
      <c r="DQ723"/>
      <c r="DR723"/>
      <c r="DS723"/>
      <c r="DT723"/>
      <c r="DU723"/>
      <c r="DV723"/>
      <c r="DW723"/>
      <c r="DX723"/>
      <c r="DY723" s="154"/>
      <c r="DZ723"/>
      <c r="EA723"/>
      <c r="EB723"/>
      <c r="EC723"/>
      <c r="ED723"/>
      <c r="EE723"/>
      <c r="EF723" s="159"/>
      <c r="EG723"/>
      <c r="EH723"/>
      <c r="EI723"/>
      <c r="EJ723"/>
      <c r="EK723"/>
      <c r="EL723" s="149"/>
      <c r="EM723"/>
      <c r="EN723"/>
      <c r="EO723"/>
      <c r="EP723"/>
      <c r="EQ723"/>
      <c r="ER723" s="154"/>
      <c r="ES723"/>
      <c r="ET723"/>
      <c r="EU723"/>
      <c r="EV723"/>
      <c r="EW723"/>
      <c r="EX723"/>
      <c r="EY723"/>
      <c r="EZ723"/>
      <c r="FA723" s="154"/>
      <c r="FB723"/>
      <c r="FC723"/>
      <c r="FD723" s="154"/>
      <c r="FE723"/>
      <c r="FF723"/>
      <c r="FG723" s="154"/>
      <c r="FH723"/>
      <c r="FI723"/>
      <c r="FJ723" s="154"/>
      <c r="FK723"/>
      <c r="FL723"/>
      <c r="FM723" s="154"/>
      <c r="FN723"/>
      <c r="FO723"/>
      <c r="FP723" s="154"/>
      <c r="FQ723"/>
      <c r="FR723"/>
      <c r="FS723"/>
      <c r="FT723"/>
      <c r="FU723"/>
      <c r="FV723"/>
      <c r="FW723"/>
      <c r="FX723"/>
      <c r="FY723"/>
      <c r="FZ723"/>
      <c r="GA723" s="248"/>
    </row>
    <row r="724" spans="1:183" s="13" customFormat="1" ht="21" customHeight="1">
      <c r="A724" s="46"/>
      <c r="B724" s="50"/>
      <c r="C724" s="52"/>
      <c r="D724" s="50"/>
      <c r="E724" s="27"/>
      <c r="F724" s="34"/>
      <c r="G724" s="34"/>
      <c r="H724" s="271"/>
      <c r="I724" s="131"/>
      <c r="J724" s="34"/>
      <c r="K724" s="271"/>
      <c r="L724" s="148"/>
      <c r="M724" s="131"/>
      <c r="N724" s="190"/>
      <c r="O724" s="144"/>
      <c r="P724" s="5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 s="154"/>
      <c r="BS724"/>
      <c r="BT724"/>
      <c r="BU724"/>
      <c r="BV724"/>
      <c r="BW724"/>
      <c r="BX724" s="154"/>
      <c r="BY724"/>
      <c r="BZ724"/>
      <c r="CA724" s="154"/>
      <c r="CB724"/>
      <c r="CC724"/>
      <c r="CD724" s="154"/>
      <c r="CE724"/>
      <c r="CF724"/>
      <c r="CG724"/>
      <c r="CH724"/>
      <c r="CI724"/>
      <c r="CJ724"/>
      <c r="CK724"/>
      <c r="CL724"/>
      <c r="CM724"/>
      <c r="CN724"/>
      <c r="CO724"/>
      <c r="CP724" s="154"/>
      <c r="CQ724"/>
      <c r="CR724"/>
      <c r="CS724"/>
      <c r="CT724"/>
      <c r="CU724"/>
      <c r="CV724" s="154"/>
      <c r="CW724"/>
      <c r="CX724"/>
      <c r="CY724"/>
      <c r="CZ724"/>
      <c r="DA724"/>
      <c r="DB724"/>
      <c r="DC724"/>
      <c r="DD724"/>
      <c r="DE724"/>
      <c r="DF724"/>
      <c r="DG724"/>
      <c r="DH724" s="154"/>
      <c r="DI724"/>
      <c r="DJ724"/>
      <c r="DK724" s="154"/>
      <c r="DL724"/>
      <c r="DM724"/>
      <c r="DN724" s="154"/>
      <c r="DO724"/>
      <c r="DP724"/>
      <c r="DQ724"/>
      <c r="DR724"/>
      <c r="DS724"/>
      <c r="DT724"/>
      <c r="DU724"/>
      <c r="DV724"/>
      <c r="DW724"/>
      <c r="DX724"/>
      <c r="DY724" s="154"/>
      <c r="DZ724"/>
      <c r="EA724"/>
      <c r="EB724"/>
      <c r="EC724"/>
      <c r="ED724"/>
      <c r="EE724"/>
      <c r="EF724" s="159"/>
      <c r="EG724"/>
      <c r="EH724"/>
      <c r="EI724"/>
      <c r="EJ724"/>
      <c r="EK724"/>
      <c r="EL724" s="149"/>
      <c r="EM724"/>
      <c r="EN724"/>
      <c r="EO724"/>
      <c r="EP724"/>
      <c r="EQ724"/>
      <c r="ER724" s="154"/>
      <c r="ES724"/>
      <c r="ET724"/>
      <c r="EU724"/>
      <c r="EV724"/>
      <c r="EW724"/>
      <c r="EX724"/>
      <c r="EY724"/>
      <c r="EZ724"/>
      <c r="FA724" s="154"/>
      <c r="FB724"/>
      <c r="FC724"/>
      <c r="FD724" s="154"/>
      <c r="FE724"/>
      <c r="FF724"/>
      <c r="FG724" s="154"/>
      <c r="FH724"/>
      <c r="FI724"/>
      <c r="FJ724" s="154"/>
      <c r="FK724"/>
      <c r="FL724"/>
      <c r="FM724" s="154"/>
      <c r="FN724"/>
      <c r="FO724"/>
      <c r="FP724" s="154"/>
      <c r="FQ724"/>
      <c r="FR724"/>
      <c r="FS724"/>
      <c r="FT724"/>
      <c r="FU724"/>
      <c r="FV724"/>
      <c r="FW724"/>
      <c r="FX724"/>
      <c r="FY724"/>
      <c r="FZ724"/>
      <c r="GA724" s="248"/>
    </row>
    <row r="725" spans="1:183" s="13" customFormat="1" ht="21" customHeight="1">
      <c r="A725" s="46"/>
      <c r="B725" s="50"/>
      <c r="C725" s="52"/>
      <c r="D725" s="50"/>
      <c r="E725" s="27"/>
      <c r="F725" s="34"/>
      <c r="G725" s="34"/>
      <c r="H725" s="271"/>
      <c r="I725" s="131"/>
      <c r="J725" s="34"/>
      <c r="K725" s="271"/>
      <c r="L725" s="148"/>
      <c r="M725" s="131"/>
      <c r="N725" s="190"/>
      <c r="O725" s="144"/>
      <c r="P725" s="54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 s="154"/>
      <c r="BS725"/>
      <c r="BT725"/>
      <c r="BU725"/>
      <c r="BV725"/>
      <c r="BW725"/>
      <c r="BX725" s="154"/>
      <c r="BY725"/>
      <c r="BZ725"/>
      <c r="CA725" s="154"/>
      <c r="CB725"/>
      <c r="CC725"/>
      <c r="CD725" s="154"/>
      <c r="CE725"/>
      <c r="CF725"/>
      <c r="CG725"/>
      <c r="CH725"/>
      <c r="CI725"/>
      <c r="CJ725"/>
      <c r="CK725"/>
      <c r="CL725"/>
      <c r="CM725"/>
      <c r="CN725"/>
      <c r="CO725"/>
      <c r="CP725" s="154"/>
      <c r="CQ725"/>
      <c r="CR725"/>
      <c r="CS725"/>
      <c r="CT725"/>
      <c r="CU725"/>
      <c r="CV725" s="154"/>
      <c r="CW725"/>
      <c r="CX725"/>
      <c r="CY725"/>
      <c r="CZ725"/>
      <c r="DA725"/>
      <c r="DB725"/>
      <c r="DC725"/>
      <c r="DD725"/>
      <c r="DE725"/>
      <c r="DF725"/>
      <c r="DG725"/>
      <c r="DH725" s="154"/>
      <c r="DI725"/>
      <c r="DJ725"/>
      <c r="DK725" s="154"/>
      <c r="DL725"/>
      <c r="DM725"/>
      <c r="DN725" s="154"/>
      <c r="DO725"/>
      <c r="DP725"/>
      <c r="DQ725"/>
      <c r="DR725"/>
      <c r="DS725"/>
      <c r="DT725"/>
      <c r="DU725"/>
      <c r="DV725"/>
      <c r="DW725"/>
      <c r="DX725"/>
      <c r="DY725" s="154"/>
      <c r="DZ725"/>
      <c r="EA725"/>
      <c r="EB725"/>
      <c r="EC725"/>
      <c r="ED725"/>
      <c r="EE725"/>
      <c r="EF725" s="159"/>
      <c r="EG725"/>
      <c r="EH725"/>
      <c r="EI725"/>
      <c r="EJ725"/>
      <c r="EK725"/>
      <c r="EL725" s="149"/>
      <c r="EM725"/>
      <c r="EN725"/>
      <c r="EO725"/>
      <c r="EP725"/>
      <c r="EQ725"/>
      <c r="ER725" s="154"/>
      <c r="ES725"/>
      <c r="ET725"/>
      <c r="EU725"/>
      <c r="EV725"/>
      <c r="EW725"/>
      <c r="EX725"/>
      <c r="EY725"/>
      <c r="EZ725"/>
      <c r="FA725" s="154"/>
      <c r="FB725"/>
      <c r="FC725"/>
      <c r="FD725" s="154"/>
      <c r="FE725"/>
      <c r="FF725"/>
      <c r="FG725" s="154"/>
      <c r="FH725"/>
      <c r="FI725"/>
      <c r="FJ725" s="154"/>
      <c r="FK725"/>
      <c r="FL725"/>
      <c r="FM725" s="154"/>
      <c r="FN725"/>
      <c r="FO725"/>
      <c r="FP725" s="154"/>
      <c r="FQ725"/>
      <c r="FR725"/>
      <c r="FS725"/>
      <c r="FT725"/>
      <c r="FU725"/>
      <c r="FV725"/>
      <c r="FW725"/>
      <c r="FX725"/>
      <c r="FY725"/>
      <c r="FZ725"/>
      <c r="GA725" s="248"/>
    </row>
    <row r="726" spans="1:183" s="13" customFormat="1" ht="21" customHeight="1">
      <c r="A726" s="46"/>
      <c r="B726" s="50"/>
      <c r="C726" s="52"/>
      <c r="D726" s="50"/>
      <c r="E726" s="27"/>
      <c r="F726" s="34"/>
      <c r="G726" s="34"/>
      <c r="H726" s="271"/>
      <c r="I726" s="131"/>
      <c r="J726" s="34"/>
      <c r="K726" s="271"/>
      <c r="L726" s="148"/>
      <c r="M726" s="131"/>
      <c r="N726" s="190"/>
      <c r="O726" s="144"/>
      <c r="P726" s="54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 s="154"/>
      <c r="BS726"/>
      <c r="BT726"/>
      <c r="BU726"/>
      <c r="BV726"/>
      <c r="BW726"/>
      <c r="BX726" s="154"/>
      <c r="BY726"/>
      <c r="BZ726"/>
      <c r="CA726" s="154"/>
      <c r="CB726"/>
      <c r="CC726"/>
      <c r="CD726" s="154"/>
      <c r="CE726"/>
      <c r="CF726"/>
      <c r="CG726"/>
      <c r="CH726"/>
      <c r="CI726"/>
      <c r="CJ726"/>
      <c r="CK726"/>
      <c r="CL726"/>
      <c r="CM726"/>
      <c r="CN726"/>
      <c r="CO726"/>
      <c r="CP726" s="154"/>
      <c r="CQ726"/>
      <c r="CR726"/>
      <c r="CS726"/>
      <c r="CT726"/>
      <c r="CU726"/>
      <c r="CV726" s="154"/>
      <c r="CW726"/>
      <c r="CX726"/>
      <c r="CY726"/>
      <c r="CZ726"/>
      <c r="DA726"/>
      <c r="DB726"/>
      <c r="DC726"/>
      <c r="DD726"/>
      <c r="DE726"/>
      <c r="DF726"/>
      <c r="DG726"/>
      <c r="DH726" s="154"/>
      <c r="DI726"/>
      <c r="DJ726"/>
      <c r="DK726" s="154"/>
      <c r="DL726"/>
      <c r="DM726"/>
      <c r="DN726" s="154"/>
      <c r="DO726"/>
      <c r="DP726"/>
      <c r="DQ726"/>
      <c r="DR726"/>
      <c r="DS726"/>
      <c r="DT726"/>
      <c r="DU726"/>
      <c r="DV726"/>
      <c r="DW726"/>
      <c r="DX726"/>
      <c r="DY726" s="154"/>
      <c r="DZ726"/>
      <c r="EA726"/>
      <c r="EB726"/>
      <c r="EC726"/>
      <c r="ED726"/>
      <c r="EE726"/>
      <c r="EF726" s="159"/>
      <c r="EG726"/>
      <c r="EH726"/>
      <c r="EI726"/>
      <c r="EJ726"/>
      <c r="EK726"/>
      <c r="EL726" s="149"/>
      <c r="EM726"/>
      <c r="EN726"/>
      <c r="EO726"/>
      <c r="EP726"/>
      <c r="EQ726"/>
      <c r="ER726" s="154"/>
      <c r="ES726"/>
      <c r="ET726"/>
      <c r="EU726"/>
      <c r="EV726"/>
      <c r="EW726"/>
      <c r="EX726"/>
      <c r="EY726"/>
      <c r="EZ726"/>
      <c r="FA726" s="154"/>
      <c r="FB726"/>
      <c r="FC726"/>
      <c r="FD726" s="154"/>
      <c r="FE726"/>
      <c r="FF726"/>
      <c r="FG726" s="154"/>
      <c r="FH726"/>
      <c r="FI726"/>
      <c r="FJ726" s="154"/>
      <c r="FK726"/>
      <c r="FL726"/>
      <c r="FM726" s="154"/>
      <c r="FN726"/>
      <c r="FO726"/>
      <c r="FP726" s="154"/>
      <c r="FQ726"/>
      <c r="FR726"/>
      <c r="FS726"/>
      <c r="FT726"/>
      <c r="FU726"/>
      <c r="FV726"/>
      <c r="FW726"/>
      <c r="FX726"/>
      <c r="FY726"/>
      <c r="FZ726"/>
      <c r="GA726" s="248"/>
    </row>
    <row r="727" spans="1:183" s="13" customFormat="1" ht="21" customHeight="1">
      <c r="A727" s="46"/>
      <c r="B727" s="50"/>
      <c r="C727" s="52"/>
      <c r="D727" s="50"/>
      <c r="E727" s="27"/>
      <c r="F727" s="34"/>
      <c r="G727" s="34"/>
      <c r="H727" s="271"/>
      <c r="I727" s="131"/>
      <c r="J727" s="34"/>
      <c r="K727" s="271"/>
      <c r="L727" s="148"/>
      <c r="M727" s="131"/>
      <c r="N727" s="190"/>
      <c r="O727" s="144"/>
      <c r="P727" s="54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 s="154"/>
      <c r="BS727"/>
      <c r="BT727"/>
      <c r="BU727"/>
      <c r="BV727"/>
      <c r="BW727"/>
      <c r="BX727" s="154"/>
      <c r="BY727"/>
      <c r="BZ727"/>
      <c r="CA727" s="154"/>
      <c r="CB727"/>
      <c r="CC727"/>
      <c r="CD727" s="154"/>
      <c r="CE727"/>
      <c r="CF727"/>
      <c r="CG727"/>
      <c r="CH727"/>
      <c r="CI727"/>
      <c r="CJ727"/>
      <c r="CK727"/>
      <c r="CL727"/>
      <c r="CM727"/>
      <c r="CN727"/>
      <c r="CO727"/>
      <c r="CP727" s="154"/>
      <c r="CQ727"/>
      <c r="CR727"/>
      <c r="CS727"/>
      <c r="CT727"/>
      <c r="CU727"/>
      <c r="CV727" s="154"/>
      <c r="CW727"/>
      <c r="CX727"/>
      <c r="CY727"/>
      <c r="CZ727"/>
      <c r="DA727"/>
      <c r="DB727"/>
      <c r="DC727"/>
      <c r="DD727"/>
      <c r="DE727"/>
      <c r="DF727"/>
      <c r="DG727"/>
      <c r="DH727" s="154"/>
      <c r="DI727"/>
      <c r="DJ727"/>
      <c r="DK727" s="154"/>
      <c r="DL727"/>
      <c r="DM727"/>
      <c r="DN727" s="154"/>
      <c r="DO727"/>
      <c r="DP727"/>
      <c r="DQ727"/>
      <c r="DR727"/>
      <c r="DS727"/>
      <c r="DT727"/>
      <c r="DU727"/>
      <c r="DV727"/>
      <c r="DW727"/>
      <c r="DX727"/>
      <c r="DY727" s="154"/>
      <c r="DZ727"/>
      <c r="EA727"/>
      <c r="EB727"/>
      <c r="EC727"/>
      <c r="ED727"/>
      <c r="EE727"/>
      <c r="EF727" s="159"/>
      <c r="EG727"/>
      <c r="EH727"/>
      <c r="EI727"/>
      <c r="EJ727"/>
      <c r="EK727"/>
      <c r="EL727" s="149"/>
      <c r="EM727"/>
      <c r="EN727"/>
      <c r="EO727"/>
      <c r="EP727"/>
      <c r="EQ727"/>
      <c r="ER727" s="154"/>
      <c r="ES727"/>
      <c r="ET727"/>
      <c r="EU727"/>
      <c r="EV727"/>
      <c r="EW727"/>
      <c r="EX727"/>
      <c r="EY727"/>
      <c r="EZ727"/>
      <c r="FA727" s="154"/>
      <c r="FB727"/>
      <c r="FC727"/>
      <c r="FD727" s="154"/>
      <c r="FE727"/>
      <c r="FF727"/>
      <c r="FG727" s="154"/>
      <c r="FH727"/>
      <c r="FI727"/>
      <c r="FJ727" s="154"/>
      <c r="FK727"/>
      <c r="FL727"/>
      <c r="FM727" s="154"/>
      <c r="FN727"/>
      <c r="FO727"/>
      <c r="FP727" s="154"/>
      <c r="FQ727"/>
      <c r="FR727"/>
      <c r="FS727"/>
      <c r="FT727"/>
      <c r="FU727"/>
      <c r="FV727"/>
      <c r="FW727"/>
      <c r="FX727"/>
      <c r="FY727"/>
      <c r="FZ727"/>
      <c r="GA727" s="248"/>
    </row>
    <row r="728" spans="1:183" s="13" customFormat="1" ht="21" customHeight="1">
      <c r="A728" s="46"/>
      <c r="B728" s="50"/>
      <c r="C728" s="52"/>
      <c r="D728" s="50"/>
      <c r="E728" s="27"/>
      <c r="F728" s="34"/>
      <c r="G728" s="34"/>
      <c r="H728" s="271"/>
      <c r="I728" s="131"/>
      <c r="J728" s="34"/>
      <c r="K728" s="271"/>
      <c r="L728" s="148"/>
      <c r="M728" s="131"/>
      <c r="N728" s="190"/>
      <c r="O728" s="144"/>
      <c r="P728" s="54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 s="154"/>
      <c r="BS728"/>
      <c r="BT728"/>
      <c r="BU728"/>
      <c r="BV728"/>
      <c r="BW728"/>
      <c r="BX728" s="154"/>
      <c r="BY728"/>
      <c r="BZ728"/>
      <c r="CA728" s="154"/>
      <c r="CB728"/>
      <c r="CC728"/>
      <c r="CD728" s="154"/>
      <c r="CE728"/>
      <c r="CF728"/>
      <c r="CG728"/>
      <c r="CH728"/>
      <c r="CI728"/>
      <c r="CJ728"/>
      <c r="CK728"/>
      <c r="CL728"/>
      <c r="CM728"/>
      <c r="CN728"/>
      <c r="CO728"/>
      <c r="CP728" s="154"/>
      <c r="CQ728"/>
      <c r="CR728"/>
      <c r="CS728"/>
      <c r="CT728"/>
      <c r="CU728"/>
      <c r="CV728" s="154"/>
      <c r="CW728"/>
      <c r="CX728"/>
      <c r="CY728"/>
      <c r="CZ728"/>
      <c r="DA728"/>
      <c r="DB728"/>
      <c r="DC728"/>
      <c r="DD728"/>
      <c r="DE728"/>
      <c r="DF728"/>
      <c r="DG728"/>
      <c r="DH728" s="154"/>
      <c r="DI728"/>
      <c r="DJ728"/>
      <c r="DK728" s="154"/>
      <c r="DL728"/>
      <c r="DM728"/>
      <c r="DN728" s="154"/>
      <c r="DO728"/>
      <c r="DP728"/>
      <c r="DQ728"/>
      <c r="DR728"/>
      <c r="DS728"/>
      <c r="DT728"/>
      <c r="DU728"/>
      <c r="DV728"/>
      <c r="DW728"/>
      <c r="DX728"/>
      <c r="DY728" s="154"/>
      <c r="DZ728"/>
      <c r="EA728"/>
      <c r="EB728"/>
      <c r="EC728"/>
      <c r="ED728"/>
      <c r="EE728"/>
      <c r="EF728" s="159"/>
      <c r="EG728"/>
      <c r="EH728"/>
      <c r="EI728"/>
      <c r="EJ728"/>
      <c r="EK728"/>
      <c r="EL728" s="149"/>
      <c r="EM728"/>
      <c r="EN728"/>
      <c r="EO728"/>
      <c r="EP728"/>
      <c r="EQ728"/>
      <c r="ER728" s="154"/>
      <c r="ES728"/>
      <c r="ET728"/>
      <c r="EU728"/>
      <c r="EV728"/>
      <c r="EW728"/>
      <c r="EX728"/>
      <c r="EY728"/>
      <c r="EZ728"/>
      <c r="FA728" s="154"/>
      <c r="FB728"/>
      <c r="FC728"/>
      <c r="FD728" s="154"/>
      <c r="FE728"/>
      <c r="FF728"/>
      <c r="FG728" s="154"/>
      <c r="FH728"/>
      <c r="FI728"/>
      <c r="FJ728" s="154"/>
      <c r="FK728"/>
      <c r="FL728"/>
      <c r="FM728" s="154"/>
      <c r="FN728"/>
      <c r="FO728"/>
      <c r="FP728" s="154"/>
      <c r="FQ728"/>
      <c r="FR728"/>
      <c r="FS728"/>
      <c r="FT728"/>
      <c r="FU728"/>
      <c r="FV728"/>
      <c r="FW728"/>
      <c r="FX728"/>
      <c r="FY728"/>
      <c r="FZ728"/>
      <c r="GA728" s="248"/>
    </row>
    <row r="729" spans="1:183" s="13" customFormat="1" ht="21" customHeight="1">
      <c r="A729" s="46"/>
      <c r="B729" s="50"/>
      <c r="C729" s="52"/>
      <c r="D729" s="50"/>
      <c r="E729" s="27"/>
      <c r="F729" s="34"/>
      <c r="G729" s="34"/>
      <c r="H729" s="271"/>
      <c r="I729" s="131"/>
      <c r="J729" s="34"/>
      <c r="K729" s="271"/>
      <c r="L729" s="148"/>
      <c r="M729" s="131"/>
      <c r="N729" s="190"/>
      <c r="O729" s="144"/>
      <c r="P729" s="54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 s="154"/>
      <c r="BS729"/>
      <c r="BT729"/>
      <c r="BU729"/>
      <c r="BV729"/>
      <c r="BW729"/>
      <c r="BX729" s="154"/>
      <c r="BY729"/>
      <c r="BZ729"/>
      <c r="CA729" s="154"/>
      <c r="CB729"/>
      <c r="CC729"/>
      <c r="CD729" s="154"/>
      <c r="CE729"/>
      <c r="CF729"/>
      <c r="CG729"/>
      <c r="CH729"/>
      <c r="CI729"/>
      <c r="CJ729"/>
      <c r="CK729"/>
      <c r="CL729"/>
      <c r="CM729"/>
      <c r="CN729"/>
      <c r="CO729"/>
      <c r="CP729" s="154"/>
      <c r="CQ729"/>
      <c r="CR729"/>
      <c r="CS729"/>
      <c r="CT729"/>
      <c r="CU729"/>
      <c r="CV729" s="154"/>
      <c r="CW729"/>
      <c r="CX729"/>
      <c r="CY729"/>
      <c r="CZ729"/>
      <c r="DA729"/>
      <c r="DB729"/>
      <c r="DC729"/>
      <c r="DD729"/>
      <c r="DE729"/>
      <c r="DF729"/>
      <c r="DG729"/>
      <c r="DH729" s="154"/>
      <c r="DI729"/>
      <c r="DJ729"/>
      <c r="DK729" s="154"/>
      <c r="DL729"/>
      <c r="DM729"/>
      <c r="DN729" s="154"/>
      <c r="DO729"/>
      <c r="DP729"/>
      <c r="DQ729"/>
      <c r="DR729"/>
      <c r="DS729"/>
      <c r="DT729"/>
      <c r="DU729"/>
      <c r="DV729"/>
      <c r="DW729"/>
      <c r="DX729"/>
      <c r="DY729" s="154"/>
      <c r="DZ729"/>
      <c r="EA729"/>
      <c r="EB729"/>
      <c r="EC729"/>
      <c r="ED729"/>
      <c r="EE729"/>
      <c r="EF729" s="159"/>
      <c r="EG729"/>
      <c r="EH729"/>
      <c r="EI729"/>
      <c r="EJ729"/>
      <c r="EK729"/>
      <c r="EL729" s="149"/>
      <c r="EM729"/>
      <c r="EN729"/>
      <c r="EO729"/>
      <c r="EP729"/>
      <c r="EQ729"/>
      <c r="ER729" s="154"/>
      <c r="ES729"/>
      <c r="ET729"/>
      <c r="EU729"/>
      <c r="EV729"/>
      <c r="EW729"/>
      <c r="EX729"/>
      <c r="EY729"/>
      <c r="EZ729"/>
      <c r="FA729" s="154"/>
      <c r="FB729"/>
      <c r="FC729"/>
      <c r="FD729" s="154"/>
      <c r="FE729"/>
      <c r="FF729"/>
      <c r="FG729" s="154"/>
      <c r="FH729"/>
      <c r="FI729"/>
      <c r="FJ729" s="154"/>
      <c r="FK729"/>
      <c r="FL729"/>
      <c r="FM729" s="154"/>
      <c r="FN729"/>
      <c r="FO729"/>
      <c r="FP729" s="154"/>
      <c r="FQ729"/>
      <c r="FR729"/>
      <c r="FS729"/>
      <c r="FT729"/>
      <c r="FU729"/>
      <c r="FV729"/>
      <c r="FW729"/>
      <c r="FX729"/>
      <c r="FY729"/>
      <c r="FZ729"/>
      <c r="GA729" s="248"/>
    </row>
    <row r="730" spans="1:183" s="13" customFormat="1" ht="21" customHeight="1">
      <c r="A730" s="46"/>
      <c r="B730" s="50"/>
      <c r="C730" s="52"/>
      <c r="D730" s="50"/>
      <c r="E730" s="27"/>
      <c r="F730" s="34"/>
      <c r="G730" s="34"/>
      <c r="H730" s="271"/>
      <c r="I730" s="131"/>
      <c r="J730" s="34"/>
      <c r="K730" s="271"/>
      <c r="L730" s="148"/>
      <c r="M730" s="131"/>
      <c r="N730" s="190"/>
      <c r="O730" s="144"/>
      <c r="P730" s="54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 s="154"/>
      <c r="BS730"/>
      <c r="BT730"/>
      <c r="BU730"/>
      <c r="BV730"/>
      <c r="BW730"/>
      <c r="BX730" s="154"/>
      <c r="BY730"/>
      <c r="BZ730"/>
      <c r="CA730" s="154"/>
      <c r="CB730"/>
      <c r="CC730"/>
      <c r="CD730" s="154"/>
      <c r="CE730"/>
      <c r="CF730"/>
      <c r="CG730"/>
      <c r="CH730"/>
      <c r="CI730"/>
      <c r="CJ730"/>
      <c r="CK730"/>
      <c r="CL730"/>
      <c r="CM730"/>
      <c r="CN730"/>
      <c r="CO730"/>
      <c r="CP730" s="154"/>
      <c r="CQ730"/>
      <c r="CR730"/>
      <c r="CS730"/>
      <c r="CT730"/>
      <c r="CU730"/>
      <c r="CV730" s="154"/>
      <c r="CW730"/>
      <c r="CX730"/>
      <c r="CY730"/>
      <c r="CZ730"/>
      <c r="DA730"/>
      <c r="DB730"/>
      <c r="DC730"/>
      <c r="DD730"/>
      <c r="DE730"/>
      <c r="DF730"/>
      <c r="DG730"/>
      <c r="DH730" s="154"/>
      <c r="DI730"/>
      <c r="DJ730"/>
      <c r="DK730" s="154"/>
      <c r="DL730"/>
      <c r="DM730"/>
      <c r="DN730" s="154"/>
      <c r="DO730"/>
      <c r="DP730"/>
      <c r="DQ730"/>
      <c r="DR730"/>
      <c r="DS730"/>
      <c r="DT730"/>
      <c r="DU730"/>
      <c r="DV730"/>
      <c r="DW730"/>
      <c r="DX730"/>
      <c r="DY730" s="154"/>
      <c r="DZ730"/>
      <c r="EA730"/>
      <c r="EB730"/>
      <c r="EC730"/>
      <c r="ED730"/>
      <c r="EE730"/>
      <c r="EF730" s="159"/>
      <c r="EG730"/>
      <c r="EH730"/>
      <c r="EI730"/>
      <c r="EJ730"/>
      <c r="EK730"/>
      <c r="EL730" s="149"/>
      <c r="EM730"/>
      <c r="EN730"/>
      <c r="EO730"/>
      <c r="EP730"/>
      <c r="EQ730"/>
      <c r="ER730" s="154"/>
      <c r="ES730"/>
      <c r="ET730"/>
      <c r="EU730"/>
      <c r="EV730"/>
      <c r="EW730"/>
      <c r="EX730"/>
      <c r="EY730"/>
      <c r="EZ730"/>
      <c r="FA730" s="154"/>
      <c r="FB730"/>
      <c r="FC730"/>
      <c r="FD730" s="154"/>
      <c r="FE730"/>
      <c r="FF730"/>
      <c r="FG730" s="154"/>
      <c r="FH730"/>
      <c r="FI730"/>
      <c r="FJ730" s="154"/>
      <c r="FK730"/>
      <c r="FL730"/>
      <c r="FM730" s="154"/>
      <c r="FN730"/>
      <c r="FO730"/>
      <c r="FP730" s="154"/>
      <c r="FQ730"/>
      <c r="FR730"/>
      <c r="FS730"/>
      <c r="FT730"/>
      <c r="FU730"/>
      <c r="FV730"/>
      <c r="FW730"/>
      <c r="FX730"/>
      <c r="FY730"/>
      <c r="FZ730"/>
      <c r="GA730" s="248"/>
    </row>
    <row r="731" spans="1:183" s="13" customFormat="1" ht="21" customHeight="1">
      <c r="A731" s="46"/>
      <c r="B731" s="50"/>
      <c r="C731" s="52"/>
      <c r="D731" s="50"/>
      <c r="E731" s="27"/>
      <c r="F731" s="34"/>
      <c r="G731" s="34"/>
      <c r="H731" s="271"/>
      <c r="I731" s="131"/>
      <c r="J731" s="34"/>
      <c r="K731" s="271"/>
      <c r="L731" s="148"/>
      <c r="M731" s="131"/>
      <c r="N731" s="190"/>
      <c r="O731" s="144"/>
      <c r="P731" s="54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 s="154"/>
      <c r="BS731"/>
      <c r="BT731"/>
      <c r="BU731"/>
      <c r="BV731"/>
      <c r="BW731"/>
      <c r="BX731" s="154"/>
      <c r="BY731"/>
      <c r="BZ731"/>
      <c r="CA731" s="154"/>
      <c r="CB731"/>
      <c r="CC731"/>
      <c r="CD731" s="154"/>
      <c r="CE731"/>
      <c r="CF731"/>
      <c r="CG731"/>
      <c r="CH731"/>
      <c r="CI731"/>
      <c r="CJ731"/>
      <c r="CK731"/>
      <c r="CL731"/>
      <c r="CM731"/>
      <c r="CN731"/>
      <c r="CO731"/>
      <c r="CP731" s="154"/>
      <c r="CQ731"/>
      <c r="CR731"/>
      <c r="CS731"/>
      <c r="CT731"/>
      <c r="CU731"/>
      <c r="CV731" s="154"/>
      <c r="CW731"/>
      <c r="CX731"/>
      <c r="CY731"/>
      <c r="CZ731"/>
      <c r="DA731"/>
      <c r="DB731"/>
      <c r="DC731"/>
      <c r="DD731"/>
      <c r="DE731"/>
      <c r="DF731"/>
      <c r="DG731"/>
      <c r="DH731" s="154"/>
      <c r="DI731"/>
      <c r="DJ731"/>
      <c r="DK731" s="154"/>
      <c r="DL731"/>
      <c r="DM731"/>
      <c r="DN731" s="154"/>
      <c r="DO731"/>
      <c r="DP731"/>
      <c r="DQ731"/>
      <c r="DR731"/>
      <c r="DS731"/>
      <c r="DT731"/>
      <c r="DU731"/>
      <c r="DV731"/>
      <c r="DW731"/>
      <c r="DX731"/>
      <c r="DY731" s="154"/>
      <c r="DZ731"/>
      <c r="EA731"/>
      <c r="EB731"/>
      <c r="EC731"/>
      <c r="ED731"/>
      <c r="EE731"/>
      <c r="EF731" s="159"/>
      <c r="EG731"/>
      <c r="EH731"/>
      <c r="EI731"/>
      <c r="EJ731"/>
      <c r="EK731"/>
      <c r="EL731" s="149"/>
      <c r="EM731"/>
      <c r="EN731"/>
      <c r="EO731"/>
      <c r="EP731"/>
      <c r="EQ731"/>
      <c r="ER731" s="154"/>
      <c r="ES731"/>
      <c r="ET731"/>
      <c r="EU731"/>
      <c r="EV731"/>
      <c r="EW731"/>
      <c r="EX731"/>
      <c r="EY731"/>
      <c r="EZ731"/>
      <c r="FA731" s="154"/>
      <c r="FB731"/>
      <c r="FC731"/>
      <c r="FD731" s="154"/>
      <c r="FE731"/>
      <c r="FF731"/>
      <c r="FG731" s="154"/>
      <c r="FH731"/>
      <c r="FI731"/>
      <c r="FJ731" s="154"/>
      <c r="FK731"/>
      <c r="FL731"/>
      <c r="FM731" s="154"/>
      <c r="FN731"/>
      <c r="FO731"/>
      <c r="FP731" s="154"/>
      <c r="FQ731"/>
      <c r="FR731"/>
      <c r="FS731"/>
      <c r="FT731"/>
      <c r="FU731"/>
      <c r="FV731"/>
      <c r="FW731"/>
      <c r="FX731"/>
      <c r="FY731"/>
      <c r="FZ731"/>
      <c r="GA731" s="248"/>
    </row>
    <row r="732" spans="1:183" s="13" customFormat="1" ht="21" customHeight="1">
      <c r="A732" s="46"/>
      <c r="B732" s="50"/>
      <c r="C732" s="52"/>
      <c r="D732" s="50"/>
      <c r="E732" s="27"/>
      <c r="F732" s="34"/>
      <c r="G732" s="34"/>
      <c r="H732" s="271"/>
      <c r="I732" s="131"/>
      <c r="J732" s="34"/>
      <c r="K732" s="271"/>
      <c r="L732" s="148"/>
      <c r="M732" s="131"/>
      <c r="N732" s="190"/>
      <c r="O732" s="144"/>
      <c r="P732" s="54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 s="154"/>
      <c r="BS732"/>
      <c r="BT732"/>
      <c r="BU732"/>
      <c r="BV732"/>
      <c r="BW732"/>
      <c r="BX732" s="154"/>
      <c r="BY732"/>
      <c r="BZ732"/>
      <c r="CA732" s="154"/>
      <c r="CB732"/>
      <c r="CC732"/>
      <c r="CD732" s="154"/>
      <c r="CE732"/>
      <c r="CF732"/>
      <c r="CG732"/>
      <c r="CH732"/>
      <c r="CI732"/>
      <c r="CJ732"/>
      <c r="CK732"/>
      <c r="CL732"/>
      <c r="CM732"/>
      <c r="CN732"/>
      <c r="CO732"/>
      <c r="CP732" s="154"/>
      <c r="CQ732"/>
      <c r="CR732"/>
      <c r="CS732"/>
      <c r="CT732"/>
      <c r="CU732"/>
      <c r="CV732" s="154"/>
      <c r="CW732"/>
      <c r="CX732"/>
      <c r="CY732"/>
      <c r="CZ732"/>
      <c r="DA732"/>
      <c r="DB732"/>
      <c r="DC732"/>
      <c r="DD732"/>
      <c r="DE732"/>
      <c r="DF732"/>
      <c r="DG732"/>
      <c r="DH732" s="154"/>
      <c r="DI732"/>
      <c r="DJ732"/>
      <c r="DK732" s="154"/>
      <c r="DL732"/>
      <c r="DM732"/>
      <c r="DN732" s="154"/>
      <c r="DO732"/>
      <c r="DP732"/>
      <c r="DQ732"/>
      <c r="DR732"/>
      <c r="DS732"/>
      <c r="DT732"/>
      <c r="DU732"/>
      <c r="DV732"/>
      <c r="DW732"/>
      <c r="DX732"/>
      <c r="DY732" s="154"/>
      <c r="DZ732"/>
      <c r="EA732"/>
      <c r="EB732"/>
      <c r="EC732"/>
      <c r="ED732"/>
      <c r="EE732"/>
      <c r="EF732" s="159"/>
      <c r="EG732"/>
      <c r="EH732"/>
      <c r="EI732"/>
      <c r="EJ732"/>
      <c r="EK732"/>
      <c r="EL732" s="149"/>
      <c r="EM732"/>
      <c r="EN732"/>
      <c r="EO732"/>
      <c r="EP732"/>
      <c r="EQ732"/>
      <c r="ER732" s="154"/>
      <c r="ES732"/>
      <c r="ET732"/>
      <c r="EU732"/>
      <c r="EV732"/>
      <c r="EW732"/>
      <c r="EX732"/>
      <c r="EY732"/>
      <c r="EZ732"/>
      <c r="FA732" s="154"/>
      <c r="FB732"/>
      <c r="FC732"/>
      <c r="FD732" s="154"/>
      <c r="FE732"/>
      <c r="FF732"/>
      <c r="FG732" s="154"/>
      <c r="FH732"/>
      <c r="FI732"/>
      <c r="FJ732" s="154"/>
      <c r="FK732"/>
      <c r="FL732"/>
      <c r="FM732" s="154"/>
      <c r="FN732"/>
      <c r="FO732"/>
      <c r="FP732" s="154"/>
      <c r="FQ732"/>
      <c r="FR732"/>
      <c r="FS732"/>
      <c r="FT732"/>
      <c r="FU732"/>
      <c r="FV732"/>
      <c r="FW732"/>
      <c r="FX732"/>
      <c r="FY732"/>
      <c r="FZ732"/>
      <c r="GA732" s="248"/>
    </row>
    <row r="733" spans="1:183" s="13" customFormat="1" ht="21" customHeight="1">
      <c r="A733" s="46"/>
      <c r="B733" s="50"/>
      <c r="C733" s="52"/>
      <c r="D733" s="50"/>
      <c r="E733" s="27"/>
      <c r="F733" s="34"/>
      <c r="G733" s="34"/>
      <c r="H733" s="271"/>
      <c r="I733" s="131"/>
      <c r="J733" s="34"/>
      <c r="K733" s="271"/>
      <c r="L733" s="148"/>
      <c r="M733" s="131"/>
      <c r="N733" s="190"/>
      <c r="O733" s="144"/>
      <c r="P733" s="54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 s="154"/>
      <c r="BS733"/>
      <c r="BT733"/>
      <c r="BU733"/>
      <c r="BV733"/>
      <c r="BW733"/>
      <c r="BX733" s="154"/>
      <c r="BY733"/>
      <c r="BZ733"/>
      <c r="CA733" s="154"/>
      <c r="CB733"/>
      <c r="CC733"/>
      <c r="CD733" s="154"/>
      <c r="CE733"/>
      <c r="CF733"/>
      <c r="CG733"/>
      <c r="CH733"/>
      <c r="CI733"/>
      <c r="CJ733"/>
      <c r="CK733"/>
      <c r="CL733"/>
      <c r="CM733"/>
      <c r="CN733"/>
      <c r="CO733"/>
      <c r="CP733" s="154"/>
      <c r="CQ733"/>
      <c r="CR733"/>
      <c r="CS733"/>
      <c r="CT733"/>
      <c r="CU733"/>
      <c r="CV733" s="154"/>
      <c r="CW733"/>
      <c r="CX733"/>
      <c r="CY733"/>
      <c r="CZ733"/>
      <c r="DA733"/>
      <c r="DB733"/>
      <c r="DC733"/>
      <c r="DD733"/>
      <c r="DE733"/>
      <c r="DF733"/>
      <c r="DG733"/>
      <c r="DH733" s="154"/>
      <c r="DI733"/>
      <c r="DJ733"/>
      <c r="DK733" s="154"/>
      <c r="DL733"/>
      <c r="DM733"/>
      <c r="DN733" s="154"/>
      <c r="DO733"/>
      <c r="DP733"/>
      <c r="DQ733"/>
      <c r="DR733"/>
      <c r="DS733"/>
      <c r="DT733"/>
      <c r="DU733"/>
      <c r="DV733"/>
      <c r="DW733"/>
      <c r="DX733"/>
      <c r="DY733" s="154"/>
      <c r="DZ733"/>
      <c r="EA733"/>
      <c r="EB733"/>
      <c r="EC733"/>
      <c r="ED733"/>
      <c r="EE733"/>
      <c r="EF733" s="159"/>
      <c r="EG733"/>
      <c r="EH733"/>
      <c r="EI733"/>
      <c r="EJ733"/>
      <c r="EK733"/>
      <c r="EL733" s="149"/>
      <c r="EM733"/>
      <c r="EN733"/>
      <c r="EO733"/>
      <c r="EP733"/>
      <c r="EQ733"/>
      <c r="ER733" s="154"/>
      <c r="ES733"/>
      <c r="ET733"/>
      <c r="EU733"/>
      <c r="EV733"/>
      <c r="EW733"/>
      <c r="EX733"/>
      <c r="EY733"/>
      <c r="EZ733"/>
      <c r="FA733" s="154"/>
      <c r="FB733"/>
      <c r="FC733"/>
      <c r="FD733" s="154"/>
      <c r="FE733"/>
      <c r="FF733"/>
      <c r="FG733" s="154"/>
      <c r="FH733"/>
      <c r="FI733"/>
      <c r="FJ733" s="154"/>
      <c r="FK733"/>
      <c r="FL733"/>
      <c r="FM733" s="154"/>
      <c r="FN733"/>
      <c r="FO733"/>
      <c r="FP733" s="154"/>
      <c r="FQ733"/>
      <c r="FR733"/>
      <c r="FS733"/>
      <c r="FT733"/>
      <c r="FU733"/>
      <c r="FV733"/>
      <c r="FW733"/>
      <c r="FX733"/>
      <c r="FY733"/>
      <c r="FZ733"/>
      <c r="GA733" s="248"/>
    </row>
    <row r="734" spans="1:183" s="13" customFormat="1" ht="21" customHeight="1">
      <c r="A734" s="46"/>
      <c r="B734" s="50"/>
      <c r="C734" s="52"/>
      <c r="D734" s="50"/>
      <c r="E734" s="27"/>
      <c r="F734" s="34"/>
      <c r="G734" s="34"/>
      <c r="H734" s="271"/>
      <c r="I734" s="131"/>
      <c r="J734" s="34"/>
      <c r="K734" s="271"/>
      <c r="L734" s="148"/>
      <c r="M734" s="131"/>
      <c r="N734" s="190"/>
      <c r="O734" s="144"/>
      <c r="P734" s="5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 s="154"/>
      <c r="BS734"/>
      <c r="BT734"/>
      <c r="BU734"/>
      <c r="BV734"/>
      <c r="BW734"/>
      <c r="BX734" s="154"/>
      <c r="BY734"/>
      <c r="BZ734"/>
      <c r="CA734" s="154"/>
      <c r="CB734"/>
      <c r="CC734"/>
      <c r="CD734" s="154"/>
      <c r="CE734"/>
      <c r="CF734"/>
      <c r="CG734"/>
      <c r="CH734"/>
      <c r="CI734"/>
      <c r="CJ734"/>
      <c r="CK734"/>
      <c r="CL734"/>
      <c r="CM734"/>
      <c r="CN734"/>
      <c r="CO734"/>
      <c r="CP734" s="154"/>
      <c r="CQ734"/>
      <c r="CR734"/>
      <c r="CS734"/>
      <c r="CT734"/>
      <c r="CU734"/>
      <c r="CV734" s="154"/>
      <c r="CW734"/>
      <c r="CX734"/>
      <c r="CY734"/>
      <c r="CZ734"/>
      <c r="DA734"/>
      <c r="DB734"/>
      <c r="DC734"/>
      <c r="DD734"/>
      <c r="DE734"/>
      <c r="DF734"/>
      <c r="DG734"/>
      <c r="DH734" s="154"/>
      <c r="DI734"/>
      <c r="DJ734"/>
      <c r="DK734" s="154"/>
      <c r="DL734"/>
      <c r="DM734"/>
      <c r="DN734" s="154"/>
      <c r="DO734"/>
      <c r="DP734"/>
      <c r="DQ734"/>
      <c r="DR734"/>
      <c r="DS734"/>
      <c r="DT734"/>
      <c r="DU734"/>
      <c r="DV734"/>
      <c r="DW734"/>
      <c r="DX734"/>
      <c r="DY734" s="154"/>
      <c r="DZ734"/>
      <c r="EA734"/>
      <c r="EB734"/>
      <c r="EC734"/>
      <c r="ED734"/>
      <c r="EE734"/>
      <c r="EF734" s="159"/>
      <c r="EG734"/>
      <c r="EH734"/>
      <c r="EI734"/>
      <c r="EJ734"/>
      <c r="EK734"/>
      <c r="EL734" s="149"/>
      <c r="EM734"/>
      <c r="EN734"/>
      <c r="EO734"/>
      <c r="EP734"/>
      <c r="EQ734"/>
      <c r="ER734" s="154"/>
      <c r="ES734"/>
      <c r="ET734"/>
      <c r="EU734"/>
      <c r="EV734"/>
      <c r="EW734"/>
      <c r="EX734"/>
      <c r="EY734"/>
      <c r="EZ734"/>
      <c r="FA734" s="154"/>
      <c r="FB734"/>
      <c r="FC734"/>
      <c r="FD734" s="154"/>
      <c r="FE734"/>
      <c r="FF734"/>
      <c r="FG734" s="154"/>
      <c r="FH734"/>
      <c r="FI734"/>
      <c r="FJ734" s="154"/>
      <c r="FK734"/>
      <c r="FL734"/>
      <c r="FM734" s="154"/>
      <c r="FN734"/>
      <c r="FO734"/>
      <c r="FP734" s="154"/>
      <c r="FQ734"/>
      <c r="FR734"/>
      <c r="FS734"/>
      <c r="FT734"/>
      <c r="FU734"/>
      <c r="FV734"/>
      <c r="FW734"/>
      <c r="FX734"/>
      <c r="FY734"/>
      <c r="FZ734"/>
      <c r="GA734" s="248"/>
    </row>
    <row r="735" spans="1:183" s="13" customFormat="1" ht="21" customHeight="1">
      <c r="A735" s="46"/>
      <c r="B735" s="50"/>
      <c r="C735" s="52"/>
      <c r="D735" s="50"/>
      <c r="E735" s="27"/>
      <c r="F735" s="34"/>
      <c r="G735" s="34"/>
      <c r="H735" s="271"/>
      <c r="I735" s="131"/>
      <c r="J735" s="34"/>
      <c r="K735" s="271"/>
      <c r="L735" s="148"/>
      <c r="M735" s="131"/>
      <c r="N735" s="190"/>
      <c r="O735" s="144"/>
      <c r="P735" s="54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 s="154"/>
      <c r="BS735"/>
      <c r="BT735"/>
      <c r="BU735"/>
      <c r="BV735"/>
      <c r="BW735"/>
      <c r="BX735" s="154"/>
      <c r="BY735"/>
      <c r="BZ735"/>
      <c r="CA735" s="154"/>
      <c r="CB735"/>
      <c r="CC735"/>
      <c r="CD735" s="154"/>
      <c r="CE735"/>
      <c r="CF735"/>
      <c r="CG735"/>
      <c r="CH735"/>
      <c r="CI735"/>
      <c r="CJ735"/>
      <c r="CK735"/>
      <c r="CL735"/>
      <c r="CM735"/>
      <c r="CN735"/>
      <c r="CO735"/>
      <c r="CP735" s="154"/>
      <c r="CQ735"/>
      <c r="CR735"/>
      <c r="CS735"/>
      <c r="CT735"/>
      <c r="CU735"/>
      <c r="CV735" s="154"/>
      <c r="CW735"/>
      <c r="CX735"/>
      <c r="CY735"/>
      <c r="CZ735"/>
      <c r="DA735"/>
      <c r="DB735"/>
      <c r="DC735"/>
      <c r="DD735"/>
      <c r="DE735"/>
      <c r="DF735"/>
      <c r="DG735"/>
      <c r="DH735" s="154"/>
      <c r="DI735"/>
      <c r="DJ735"/>
      <c r="DK735" s="154"/>
      <c r="DL735"/>
      <c r="DM735"/>
      <c r="DN735" s="154"/>
      <c r="DO735"/>
      <c r="DP735"/>
      <c r="DQ735"/>
      <c r="DR735"/>
      <c r="DS735"/>
      <c r="DT735"/>
      <c r="DU735"/>
      <c r="DV735"/>
      <c r="DW735"/>
      <c r="DX735"/>
      <c r="DY735" s="154"/>
      <c r="DZ735"/>
      <c r="EA735"/>
      <c r="EB735"/>
      <c r="EC735"/>
      <c r="ED735"/>
      <c r="EE735"/>
      <c r="EF735" s="159"/>
      <c r="EG735"/>
      <c r="EH735"/>
      <c r="EI735"/>
      <c r="EJ735"/>
      <c r="EK735"/>
      <c r="EL735" s="149"/>
      <c r="EM735"/>
      <c r="EN735"/>
      <c r="EO735"/>
      <c r="EP735"/>
      <c r="EQ735"/>
      <c r="ER735" s="154"/>
      <c r="ES735"/>
      <c r="ET735"/>
      <c r="EU735"/>
      <c r="EV735"/>
      <c r="EW735"/>
      <c r="EX735"/>
      <c r="EY735"/>
      <c r="EZ735"/>
      <c r="FA735" s="154"/>
      <c r="FB735"/>
      <c r="FC735"/>
      <c r="FD735" s="154"/>
      <c r="FE735"/>
      <c r="FF735"/>
      <c r="FG735" s="154"/>
      <c r="FH735"/>
      <c r="FI735"/>
      <c r="FJ735" s="154"/>
      <c r="FK735"/>
      <c r="FL735"/>
      <c r="FM735" s="154"/>
      <c r="FN735"/>
      <c r="FO735"/>
      <c r="FP735" s="154"/>
      <c r="FQ735"/>
      <c r="FR735"/>
      <c r="FS735"/>
      <c r="FT735"/>
      <c r="FU735"/>
      <c r="FV735"/>
      <c r="FW735"/>
      <c r="FX735"/>
      <c r="FY735"/>
      <c r="FZ735"/>
      <c r="GA735" s="248"/>
    </row>
    <row r="736" spans="1:183" s="13" customFormat="1" ht="21" customHeight="1">
      <c r="A736" s="46"/>
      <c r="B736" s="50"/>
      <c r="C736" s="52"/>
      <c r="D736" s="50"/>
      <c r="E736" s="27"/>
      <c r="F736" s="34"/>
      <c r="G736" s="34"/>
      <c r="H736" s="271"/>
      <c r="I736" s="131"/>
      <c r="J736" s="34"/>
      <c r="K736" s="271"/>
      <c r="L736" s="148"/>
      <c r="M736" s="131"/>
      <c r="N736" s="190"/>
      <c r="O736" s="144"/>
      <c r="P736" s="54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 s="154"/>
      <c r="BS736"/>
      <c r="BT736"/>
      <c r="BU736"/>
      <c r="BV736"/>
      <c r="BW736"/>
      <c r="BX736" s="154"/>
      <c r="BY736"/>
      <c r="BZ736"/>
      <c r="CA736" s="154"/>
      <c r="CB736"/>
      <c r="CC736"/>
      <c r="CD736" s="154"/>
      <c r="CE736"/>
      <c r="CF736"/>
      <c r="CG736"/>
      <c r="CH736"/>
      <c r="CI736"/>
      <c r="CJ736"/>
      <c r="CK736"/>
      <c r="CL736"/>
      <c r="CM736"/>
      <c r="CN736"/>
      <c r="CO736"/>
      <c r="CP736" s="154"/>
      <c r="CQ736"/>
      <c r="CR736"/>
      <c r="CS736"/>
      <c r="CT736"/>
      <c r="CU736"/>
      <c r="CV736" s="154"/>
      <c r="CW736"/>
      <c r="CX736"/>
      <c r="CY736"/>
      <c r="CZ736"/>
      <c r="DA736"/>
      <c r="DB736"/>
      <c r="DC736"/>
      <c r="DD736"/>
      <c r="DE736"/>
      <c r="DF736"/>
      <c r="DG736"/>
      <c r="DH736" s="154"/>
      <c r="DI736"/>
      <c r="DJ736"/>
      <c r="DK736" s="154"/>
      <c r="DL736"/>
      <c r="DM736"/>
      <c r="DN736" s="154"/>
      <c r="DO736"/>
      <c r="DP736"/>
      <c r="DQ736"/>
      <c r="DR736"/>
      <c r="DS736"/>
      <c r="DT736"/>
      <c r="DU736"/>
      <c r="DV736"/>
      <c r="DW736"/>
      <c r="DX736"/>
      <c r="DY736" s="154"/>
      <c r="DZ736"/>
      <c r="EA736"/>
      <c r="EB736"/>
      <c r="EC736"/>
      <c r="ED736"/>
      <c r="EE736"/>
      <c r="EF736" s="159"/>
      <c r="EG736"/>
      <c r="EH736"/>
      <c r="EI736"/>
      <c r="EJ736"/>
      <c r="EK736"/>
      <c r="EL736" s="149"/>
      <c r="EM736"/>
      <c r="EN736"/>
      <c r="EO736"/>
      <c r="EP736"/>
      <c r="EQ736"/>
      <c r="ER736" s="154"/>
      <c r="ES736"/>
      <c r="ET736"/>
      <c r="EU736"/>
      <c r="EV736"/>
      <c r="EW736"/>
      <c r="EX736"/>
      <c r="EY736"/>
      <c r="EZ736"/>
      <c r="FA736" s="154"/>
      <c r="FB736"/>
      <c r="FC736"/>
      <c r="FD736" s="154"/>
      <c r="FE736"/>
      <c r="FF736"/>
      <c r="FG736" s="154"/>
      <c r="FH736"/>
      <c r="FI736"/>
      <c r="FJ736" s="154"/>
      <c r="FK736"/>
      <c r="FL736"/>
      <c r="FM736" s="154"/>
      <c r="FN736"/>
      <c r="FO736"/>
      <c r="FP736" s="154"/>
      <c r="FQ736"/>
      <c r="FR736"/>
      <c r="FS736"/>
      <c r="FT736"/>
      <c r="FU736"/>
      <c r="FV736"/>
      <c r="FW736"/>
      <c r="FX736"/>
      <c r="FY736"/>
      <c r="FZ736"/>
      <c r="GA736" s="248"/>
    </row>
    <row r="737" spans="1:183" s="13" customFormat="1" ht="21" customHeight="1">
      <c r="A737" s="46"/>
      <c r="B737" s="50"/>
      <c r="C737" s="52"/>
      <c r="D737" s="50"/>
      <c r="E737" s="27"/>
      <c r="F737" s="34"/>
      <c r="G737" s="34"/>
      <c r="H737" s="271"/>
      <c r="I737" s="131"/>
      <c r="J737" s="34"/>
      <c r="K737" s="271"/>
      <c r="L737" s="148"/>
      <c r="M737" s="131"/>
      <c r="N737" s="190"/>
      <c r="O737" s="144"/>
      <c r="P737" s="54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 s="154"/>
      <c r="BS737"/>
      <c r="BT737"/>
      <c r="BU737"/>
      <c r="BV737"/>
      <c r="BW737"/>
      <c r="BX737" s="154"/>
      <c r="BY737"/>
      <c r="BZ737"/>
      <c r="CA737" s="154"/>
      <c r="CB737"/>
      <c r="CC737"/>
      <c r="CD737" s="154"/>
      <c r="CE737"/>
      <c r="CF737"/>
      <c r="CG737"/>
      <c r="CH737"/>
      <c r="CI737"/>
      <c r="CJ737"/>
      <c r="CK737"/>
      <c r="CL737"/>
      <c r="CM737"/>
      <c r="CN737"/>
      <c r="CO737"/>
      <c r="CP737" s="154"/>
      <c r="CQ737"/>
      <c r="CR737"/>
      <c r="CS737"/>
      <c r="CT737"/>
      <c r="CU737"/>
      <c r="CV737" s="154"/>
      <c r="CW737"/>
      <c r="CX737"/>
      <c r="CY737"/>
      <c r="CZ737"/>
      <c r="DA737"/>
      <c r="DB737"/>
      <c r="DC737"/>
      <c r="DD737"/>
      <c r="DE737"/>
      <c r="DF737"/>
      <c r="DG737"/>
      <c r="DH737" s="154"/>
      <c r="DI737"/>
      <c r="DJ737"/>
      <c r="DK737" s="154"/>
      <c r="DL737"/>
      <c r="DM737"/>
      <c r="DN737" s="154"/>
      <c r="DO737"/>
      <c r="DP737"/>
      <c r="DQ737"/>
      <c r="DR737"/>
      <c r="DS737"/>
      <c r="DT737"/>
      <c r="DU737"/>
      <c r="DV737"/>
      <c r="DW737"/>
      <c r="DX737"/>
      <c r="DY737" s="154"/>
      <c r="DZ737"/>
      <c r="EA737"/>
      <c r="EB737"/>
      <c r="EC737"/>
      <c r="ED737"/>
      <c r="EE737"/>
      <c r="EF737" s="159"/>
      <c r="EG737"/>
      <c r="EH737"/>
      <c r="EI737"/>
      <c r="EJ737"/>
      <c r="EK737"/>
      <c r="EL737" s="149"/>
      <c r="EM737"/>
      <c r="EN737"/>
      <c r="EO737"/>
      <c r="EP737"/>
      <c r="EQ737"/>
      <c r="ER737" s="154"/>
      <c r="ES737"/>
      <c r="ET737"/>
      <c r="EU737"/>
      <c r="EV737"/>
      <c r="EW737"/>
      <c r="EX737"/>
      <c r="EY737"/>
      <c r="EZ737"/>
      <c r="FA737" s="154"/>
      <c r="FB737"/>
      <c r="FC737"/>
      <c r="FD737" s="154"/>
      <c r="FE737"/>
      <c r="FF737"/>
      <c r="FG737" s="154"/>
      <c r="FH737"/>
      <c r="FI737"/>
      <c r="FJ737" s="154"/>
      <c r="FK737"/>
      <c r="FL737"/>
      <c r="FM737" s="154"/>
      <c r="FN737"/>
      <c r="FO737"/>
      <c r="FP737" s="154"/>
      <c r="FQ737"/>
      <c r="FR737"/>
      <c r="FS737"/>
      <c r="FT737"/>
      <c r="FU737"/>
      <c r="FV737"/>
      <c r="FW737"/>
      <c r="FX737"/>
      <c r="FY737"/>
      <c r="FZ737"/>
      <c r="GA737" s="248"/>
    </row>
    <row r="738" spans="1:183" s="13" customFormat="1" ht="21" customHeight="1">
      <c r="A738" s="46"/>
      <c r="B738" s="50"/>
      <c r="C738" s="52"/>
      <c r="D738" s="50"/>
      <c r="E738" s="27"/>
      <c r="F738" s="34"/>
      <c r="G738" s="34"/>
      <c r="H738" s="271"/>
      <c r="I738" s="131"/>
      <c r="J738" s="34"/>
      <c r="K738" s="271"/>
      <c r="L738" s="148"/>
      <c r="M738" s="131"/>
      <c r="N738" s="190"/>
      <c r="O738" s="144"/>
      <c r="P738" s="54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 s="154"/>
      <c r="BS738"/>
      <c r="BT738"/>
      <c r="BU738"/>
      <c r="BV738"/>
      <c r="BW738"/>
      <c r="BX738" s="154"/>
      <c r="BY738"/>
      <c r="BZ738"/>
      <c r="CA738" s="154"/>
      <c r="CB738"/>
      <c r="CC738"/>
      <c r="CD738" s="154"/>
      <c r="CE738"/>
      <c r="CF738"/>
      <c r="CG738"/>
      <c r="CH738"/>
      <c r="CI738"/>
      <c r="CJ738"/>
      <c r="CK738"/>
      <c r="CL738"/>
      <c r="CM738"/>
      <c r="CN738"/>
      <c r="CO738"/>
      <c r="CP738" s="154"/>
      <c r="CQ738"/>
      <c r="CR738"/>
      <c r="CS738"/>
      <c r="CT738"/>
      <c r="CU738"/>
      <c r="CV738" s="154"/>
      <c r="CW738"/>
      <c r="CX738"/>
      <c r="CY738"/>
      <c r="CZ738"/>
      <c r="DA738"/>
      <c r="DB738"/>
      <c r="DC738"/>
      <c r="DD738"/>
      <c r="DE738"/>
      <c r="DF738"/>
      <c r="DG738"/>
      <c r="DH738" s="154"/>
      <c r="DI738"/>
      <c r="DJ738"/>
      <c r="DK738" s="154"/>
      <c r="DL738"/>
      <c r="DM738"/>
      <c r="DN738" s="154"/>
      <c r="DO738"/>
      <c r="DP738"/>
      <c r="DQ738"/>
      <c r="DR738"/>
      <c r="DS738"/>
      <c r="DT738"/>
      <c r="DU738"/>
      <c r="DV738"/>
      <c r="DW738"/>
      <c r="DX738"/>
      <c r="DY738" s="154"/>
      <c r="DZ738"/>
      <c r="EA738"/>
      <c r="EB738"/>
      <c r="EC738"/>
      <c r="ED738"/>
      <c r="EE738"/>
      <c r="EF738" s="159"/>
      <c r="EG738"/>
      <c r="EH738"/>
      <c r="EI738"/>
      <c r="EJ738"/>
      <c r="EK738"/>
      <c r="EL738" s="149"/>
      <c r="EM738"/>
      <c r="EN738"/>
      <c r="EO738"/>
      <c r="EP738"/>
      <c r="EQ738"/>
      <c r="ER738" s="154"/>
      <c r="ES738"/>
      <c r="ET738"/>
      <c r="EU738"/>
      <c r="EV738"/>
      <c r="EW738"/>
      <c r="EX738"/>
      <c r="EY738"/>
      <c r="EZ738"/>
      <c r="FA738" s="154"/>
      <c r="FB738"/>
      <c r="FC738"/>
      <c r="FD738" s="154"/>
      <c r="FE738"/>
      <c r="FF738"/>
      <c r="FG738" s="154"/>
      <c r="FH738"/>
      <c r="FI738"/>
      <c r="FJ738" s="154"/>
      <c r="FK738"/>
      <c r="FL738"/>
      <c r="FM738" s="154"/>
      <c r="FN738"/>
      <c r="FO738"/>
      <c r="FP738" s="154"/>
      <c r="FQ738"/>
      <c r="FR738"/>
      <c r="FS738"/>
      <c r="FT738"/>
      <c r="FU738"/>
      <c r="FV738"/>
      <c r="FW738"/>
      <c r="FX738"/>
      <c r="FY738"/>
      <c r="FZ738"/>
      <c r="GA738" s="248"/>
    </row>
    <row r="739" spans="1:183" s="13" customFormat="1" ht="21" customHeight="1">
      <c r="A739" s="46"/>
      <c r="B739" s="50"/>
      <c r="C739" s="52"/>
      <c r="D739" s="50"/>
      <c r="E739" s="27"/>
      <c r="F739" s="34"/>
      <c r="G739" s="34"/>
      <c r="H739" s="271"/>
      <c r="I739" s="131"/>
      <c r="J739" s="34"/>
      <c r="K739" s="271"/>
      <c r="L739" s="148"/>
      <c r="M739" s="131"/>
      <c r="N739" s="190"/>
      <c r="O739" s="144"/>
      <c r="P739" s="54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 s="154"/>
      <c r="BS739"/>
      <c r="BT739"/>
      <c r="BU739"/>
      <c r="BV739"/>
      <c r="BW739"/>
      <c r="BX739" s="154"/>
      <c r="BY739"/>
      <c r="BZ739"/>
      <c r="CA739" s="154"/>
      <c r="CB739"/>
      <c r="CC739"/>
      <c r="CD739" s="154"/>
      <c r="CE739"/>
      <c r="CF739"/>
      <c r="CG739"/>
      <c r="CH739"/>
      <c r="CI739"/>
      <c r="CJ739"/>
      <c r="CK739"/>
      <c r="CL739"/>
      <c r="CM739"/>
      <c r="CN739"/>
      <c r="CO739"/>
      <c r="CP739" s="154"/>
      <c r="CQ739"/>
      <c r="CR739"/>
      <c r="CS739"/>
      <c r="CT739"/>
      <c r="CU739"/>
      <c r="CV739" s="154"/>
      <c r="CW739"/>
      <c r="CX739"/>
      <c r="CY739"/>
      <c r="CZ739"/>
      <c r="DA739"/>
      <c r="DB739"/>
      <c r="DC739"/>
      <c r="DD739"/>
      <c r="DE739"/>
      <c r="DF739"/>
      <c r="DG739"/>
      <c r="DH739" s="154"/>
      <c r="DI739"/>
      <c r="DJ739"/>
      <c r="DK739" s="154"/>
      <c r="DL739"/>
      <c r="DM739"/>
      <c r="DN739" s="154"/>
      <c r="DO739"/>
      <c r="DP739"/>
      <c r="DQ739"/>
      <c r="DR739"/>
      <c r="DS739"/>
      <c r="DT739"/>
      <c r="DU739"/>
      <c r="DV739"/>
      <c r="DW739"/>
      <c r="DX739"/>
      <c r="DY739" s="154"/>
      <c r="DZ739"/>
      <c r="EA739"/>
      <c r="EB739"/>
      <c r="EC739"/>
      <c r="ED739"/>
      <c r="EE739"/>
      <c r="EF739" s="159"/>
      <c r="EG739"/>
      <c r="EH739"/>
      <c r="EI739"/>
      <c r="EJ739"/>
      <c r="EK739"/>
      <c r="EL739" s="149"/>
      <c r="EM739"/>
      <c r="EN739"/>
      <c r="EO739"/>
      <c r="EP739"/>
      <c r="EQ739"/>
      <c r="ER739" s="154"/>
      <c r="ES739"/>
      <c r="ET739"/>
      <c r="EU739"/>
      <c r="EV739"/>
      <c r="EW739"/>
      <c r="EX739"/>
      <c r="EY739"/>
      <c r="EZ739"/>
      <c r="FA739" s="154"/>
      <c r="FB739"/>
      <c r="FC739"/>
      <c r="FD739" s="154"/>
      <c r="FE739"/>
      <c r="FF739"/>
      <c r="FG739" s="154"/>
      <c r="FH739"/>
      <c r="FI739"/>
      <c r="FJ739" s="154"/>
      <c r="FK739"/>
      <c r="FL739"/>
      <c r="FM739" s="154"/>
      <c r="FN739"/>
      <c r="FO739"/>
      <c r="FP739" s="154"/>
      <c r="FQ739"/>
      <c r="FR739"/>
      <c r="FS739"/>
      <c r="FT739"/>
      <c r="FU739"/>
      <c r="FV739"/>
      <c r="FW739"/>
      <c r="FX739"/>
      <c r="FY739"/>
      <c r="FZ739"/>
      <c r="GA739" s="248"/>
    </row>
    <row r="740" spans="1:183" s="13" customFormat="1" ht="21" customHeight="1">
      <c r="A740" s="46"/>
      <c r="B740" s="50"/>
      <c r="C740" s="52"/>
      <c r="D740" s="50"/>
      <c r="E740" s="27"/>
      <c r="F740" s="34"/>
      <c r="G740" s="34"/>
      <c r="H740" s="271"/>
      <c r="I740" s="131"/>
      <c r="J740" s="34"/>
      <c r="K740" s="271"/>
      <c r="L740" s="148"/>
      <c r="M740" s="131"/>
      <c r="N740" s="190"/>
      <c r="O740" s="144"/>
      <c r="P740" s="54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 s="154"/>
      <c r="BS740"/>
      <c r="BT740"/>
      <c r="BU740"/>
      <c r="BV740"/>
      <c r="BW740"/>
      <c r="BX740" s="154"/>
      <c r="BY740"/>
      <c r="BZ740"/>
      <c r="CA740" s="154"/>
      <c r="CB740"/>
      <c r="CC740"/>
      <c r="CD740" s="154"/>
      <c r="CE740"/>
      <c r="CF740"/>
      <c r="CG740"/>
      <c r="CH740"/>
      <c r="CI740"/>
      <c r="CJ740"/>
      <c r="CK740"/>
      <c r="CL740"/>
      <c r="CM740"/>
      <c r="CN740"/>
      <c r="CO740"/>
      <c r="CP740" s="154"/>
      <c r="CQ740"/>
      <c r="CR740"/>
      <c r="CS740"/>
      <c r="CT740"/>
      <c r="CU740"/>
      <c r="CV740" s="154"/>
      <c r="CW740"/>
      <c r="CX740"/>
      <c r="CY740"/>
      <c r="CZ740"/>
      <c r="DA740"/>
      <c r="DB740"/>
      <c r="DC740"/>
      <c r="DD740"/>
      <c r="DE740"/>
      <c r="DF740"/>
      <c r="DG740"/>
      <c r="DH740" s="154"/>
      <c r="DI740"/>
      <c r="DJ740"/>
      <c r="DK740" s="154"/>
      <c r="DL740"/>
      <c r="DM740"/>
      <c r="DN740" s="154"/>
      <c r="DO740"/>
      <c r="DP740"/>
      <c r="DQ740"/>
      <c r="DR740"/>
      <c r="DS740"/>
      <c r="DT740"/>
      <c r="DU740"/>
      <c r="DV740"/>
      <c r="DW740"/>
      <c r="DX740"/>
      <c r="DY740" s="154"/>
      <c r="DZ740"/>
      <c r="EA740"/>
      <c r="EB740"/>
      <c r="EC740"/>
      <c r="ED740"/>
      <c r="EE740"/>
      <c r="EF740" s="159"/>
      <c r="EG740"/>
      <c r="EH740"/>
      <c r="EI740"/>
      <c r="EJ740"/>
      <c r="EK740"/>
      <c r="EL740" s="149"/>
      <c r="EM740"/>
      <c r="EN740"/>
      <c r="EO740"/>
      <c r="EP740"/>
      <c r="EQ740"/>
      <c r="ER740" s="154"/>
      <c r="ES740"/>
      <c r="ET740"/>
      <c r="EU740"/>
      <c r="EV740"/>
      <c r="EW740"/>
      <c r="EX740"/>
      <c r="EY740"/>
      <c r="EZ740"/>
      <c r="FA740" s="154"/>
      <c r="FB740"/>
      <c r="FC740"/>
      <c r="FD740" s="154"/>
      <c r="FE740"/>
      <c r="FF740"/>
      <c r="FG740" s="154"/>
      <c r="FH740"/>
      <c r="FI740"/>
      <c r="FJ740" s="154"/>
      <c r="FK740"/>
      <c r="FL740"/>
      <c r="FM740" s="154"/>
      <c r="FN740"/>
      <c r="FO740"/>
      <c r="FP740" s="154"/>
      <c r="FQ740"/>
      <c r="FR740"/>
      <c r="FS740"/>
      <c r="FT740"/>
      <c r="FU740"/>
      <c r="FV740"/>
      <c r="FW740"/>
      <c r="FX740"/>
      <c r="FY740"/>
      <c r="FZ740"/>
      <c r="GA740" s="248"/>
    </row>
    <row r="741" spans="1:183" s="13" customFormat="1" ht="21" customHeight="1">
      <c r="A741" s="46"/>
      <c r="B741" s="50"/>
      <c r="C741" s="52"/>
      <c r="D741" s="50"/>
      <c r="E741" s="27"/>
      <c r="F741" s="34"/>
      <c r="G741" s="34"/>
      <c r="H741" s="271"/>
      <c r="I741" s="131"/>
      <c r="J741" s="34"/>
      <c r="K741" s="271"/>
      <c r="L741" s="148"/>
      <c r="M741" s="131"/>
      <c r="N741" s="190"/>
      <c r="O741" s="144"/>
      <c r="P741" s="54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 s="154"/>
      <c r="BS741"/>
      <c r="BT741"/>
      <c r="BU741"/>
      <c r="BV741"/>
      <c r="BW741"/>
      <c r="BX741" s="154"/>
      <c r="BY741"/>
      <c r="BZ741"/>
      <c r="CA741" s="154"/>
      <c r="CB741"/>
      <c r="CC741"/>
      <c r="CD741" s="154"/>
      <c r="CE741"/>
      <c r="CF741"/>
      <c r="CG741"/>
      <c r="CH741"/>
      <c r="CI741"/>
      <c r="CJ741"/>
      <c r="CK741"/>
      <c r="CL741"/>
      <c r="CM741"/>
      <c r="CN741"/>
      <c r="CO741"/>
      <c r="CP741" s="154"/>
      <c r="CQ741"/>
      <c r="CR741"/>
      <c r="CS741"/>
      <c r="CT741"/>
      <c r="CU741"/>
      <c r="CV741" s="154"/>
      <c r="CW741"/>
      <c r="CX741"/>
      <c r="CY741"/>
      <c r="CZ741"/>
      <c r="DA741"/>
      <c r="DB741"/>
      <c r="DC741"/>
      <c r="DD741"/>
      <c r="DE741"/>
      <c r="DF741"/>
      <c r="DG741"/>
      <c r="DH741" s="154"/>
      <c r="DI741"/>
      <c r="DJ741"/>
      <c r="DK741" s="154"/>
      <c r="DL741"/>
      <c r="DM741"/>
      <c r="DN741" s="154"/>
      <c r="DO741"/>
      <c r="DP741"/>
      <c r="DQ741"/>
      <c r="DR741"/>
      <c r="DS741"/>
      <c r="DT741"/>
      <c r="DU741"/>
      <c r="DV741"/>
      <c r="DW741"/>
      <c r="DX741"/>
      <c r="DY741" s="154"/>
      <c r="DZ741"/>
      <c r="EA741"/>
      <c r="EB741"/>
      <c r="EC741"/>
      <c r="ED741"/>
      <c r="EE741"/>
      <c r="EF741" s="159"/>
      <c r="EG741"/>
      <c r="EH741"/>
      <c r="EI741"/>
      <c r="EJ741"/>
      <c r="EK741"/>
      <c r="EL741" s="149"/>
      <c r="EM741"/>
      <c r="EN741"/>
      <c r="EO741"/>
      <c r="EP741"/>
      <c r="EQ741"/>
      <c r="ER741" s="154"/>
      <c r="ES741"/>
      <c r="ET741"/>
      <c r="EU741"/>
      <c r="EV741"/>
      <c r="EW741"/>
      <c r="EX741"/>
      <c r="EY741"/>
      <c r="EZ741"/>
      <c r="FA741" s="154"/>
      <c r="FB741"/>
      <c r="FC741"/>
      <c r="FD741" s="154"/>
      <c r="FE741"/>
      <c r="FF741"/>
      <c r="FG741" s="154"/>
      <c r="FH741"/>
      <c r="FI741"/>
      <c r="FJ741" s="154"/>
      <c r="FK741"/>
      <c r="FL741"/>
      <c r="FM741" s="154"/>
      <c r="FN741"/>
      <c r="FO741"/>
      <c r="FP741" s="154"/>
      <c r="FQ741"/>
      <c r="FR741"/>
      <c r="FS741"/>
      <c r="FT741"/>
      <c r="FU741"/>
      <c r="FV741"/>
      <c r="FW741"/>
      <c r="FX741"/>
      <c r="FY741"/>
      <c r="FZ741"/>
      <c r="GA741" s="248"/>
    </row>
    <row r="742" spans="1:183" s="13" customFormat="1" ht="21" customHeight="1">
      <c r="A742" s="46"/>
      <c r="B742" s="50"/>
      <c r="C742" s="52"/>
      <c r="D742" s="50"/>
      <c r="E742" s="27"/>
      <c r="F742" s="34"/>
      <c r="G742" s="34"/>
      <c r="H742" s="271"/>
      <c r="I742" s="131"/>
      <c r="J742" s="34"/>
      <c r="K742" s="271"/>
      <c r="L742" s="148"/>
      <c r="M742" s="131"/>
      <c r="N742" s="190"/>
      <c r="O742" s="144"/>
      <c r="P742" s="54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 s="154"/>
      <c r="BS742"/>
      <c r="BT742"/>
      <c r="BU742"/>
      <c r="BV742"/>
      <c r="BW742"/>
      <c r="BX742" s="154"/>
      <c r="BY742"/>
      <c r="BZ742"/>
      <c r="CA742" s="154"/>
      <c r="CB742"/>
      <c r="CC742"/>
      <c r="CD742" s="154"/>
      <c r="CE742"/>
      <c r="CF742"/>
      <c r="CG742"/>
      <c r="CH742"/>
      <c r="CI742"/>
      <c r="CJ742"/>
      <c r="CK742"/>
      <c r="CL742"/>
      <c r="CM742"/>
      <c r="CN742"/>
      <c r="CO742"/>
      <c r="CP742" s="154"/>
      <c r="CQ742"/>
      <c r="CR742"/>
      <c r="CS742"/>
      <c r="CT742"/>
      <c r="CU742"/>
      <c r="CV742" s="154"/>
      <c r="CW742"/>
      <c r="CX742"/>
      <c r="CY742"/>
      <c r="CZ742"/>
      <c r="DA742"/>
      <c r="DB742"/>
      <c r="DC742"/>
      <c r="DD742"/>
      <c r="DE742"/>
      <c r="DF742"/>
      <c r="DG742"/>
      <c r="DH742" s="154"/>
      <c r="DI742"/>
      <c r="DJ742"/>
      <c r="DK742" s="154"/>
      <c r="DL742"/>
      <c r="DM742"/>
      <c r="DN742" s="154"/>
      <c r="DO742"/>
      <c r="DP742"/>
      <c r="DQ742"/>
      <c r="DR742"/>
      <c r="DS742"/>
      <c r="DT742"/>
      <c r="DU742"/>
      <c r="DV742"/>
      <c r="DW742"/>
      <c r="DX742"/>
      <c r="DY742" s="154"/>
      <c r="DZ742"/>
      <c r="EA742"/>
      <c r="EB742"/>
      <c r="EC742"/>
      <c r="ED742"/>
      <c r="EE742"/>
      <c r="EF742" s="159"/>
      <c r="EG742"/>
      <c r="EH742"/>
      <c r="EI742"/>
      <c r="EJ742"/>
      <c r="EK742"/>
      <c r="EL742" s="149"/>
      <c r="EM742"/>
      <c r="EN742"/>
      <c r="EO742"/>
      <c r="EP742"/>
      <c r="EQ742"/>
      <c r="ER742" s="154"/>
      <c r="ES742"/>
      <c r="ET742"/>
      <c r="EU742"/>
      <c r="EV742"/>
      <c r="EW742"/>
      <c r="EX742"/>
      <c r="EY742"/>
      <c r="EZ742"/>
      <c r="FA742" s="154"/>
      <c r="FB742"/>
      <c r="FC742"/>
      <c r="FD742" s="154"/>
      <c r="FE742"/>
      <c r="FF742"/>
      <c r="FG742" s="154"/>
      <c r="FH742"/>
      <c r="FI742"/>
      <c r="FJ742" s="154"/>
      <c r="FK742"/>
      <c r="FL742"/>
      <c r="FM742" s="154"/>
      <c r="FN742"/>
      <c r="FO742"/>
      <c r="FP742" s="154"/>
      <c r="FQ742"/>
      <c r="FR742"/>
      <c r="FS742"/>
      <c r="FT742"/>
      <c r="FU742"/>
      <c r="FV742"/>
      <c r="FW742"/>
      <c r="FX742"/>
      <c r="FY742"/>
      <c r="FZ742"/>
      <c r="GA742" s="248"/>
    </row>
    <row r="743" spans="1:183" s="13" customFormat="1" ht="21" customHeight="1">
      <c r="A743" s="46"/>
      <c r="B743" s="50"/>
      <c r="C743" s="52"/>
      <c r="D743" s="50"/>
      <c r="E743" s="27"/>
      <c r="F743" s="34"/>
      <c r="G743" s="34"/>
      <c r="H743" s="271"/>
      <c r="I743" s="131"/>
      <c r="J743" s="34"/>
      <c r="K743" s="271"/>
      <c r="L743" s="148"/>
      <c r="M743" s="131"/>
      <c r="N743" s="190"/>
      <c r="O743" s="144"/>
      <c r="P743" s="54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 s="154"/>
      <c r="BS743"/>
      <c r="BT743"/>
      <c r="BU743"/>
      <c r="BV743"/>
      <c r="BW743"/>
      <c r="BX743" s="154"/>
      <c r="BY743"/>
      <c r="BZ743"/>
      <c r="CA743" s="154"/>
      <c r="CB743"/>
      <c r="CC743"/>
      <c r="CD743" s="154"/>
      <c r="CE743"/>
      <c r="CF743"/>
      <c r="CG743"/>
      <c r="CH743"/>
      <c r="CI743"/>
      <c r="CJ743"/>
      <c r="CK743"/>
      <c r="CL743"/>
      <c r="CM743"/>
      <c r="CN743"/>
      <c r="CO743"/>
      <c r="CP743" s="154"/>
      <c r="CQ743"/>
      <c r="CR743"/>
      <c r="CS743"/>
      <c r="CT743"/>
      <c r="CU743"/>
      <c r="CV743" s="154"/>
      <c r="CW743"/>
      <c r="CX743"/>
      <c r="CY743"/>
      <c r="CZ743"/>
      <c r="DA743"/>
      <c r="DB743"/>
      <c r="DC743"/>
      <c r="DD743"/>
      <c r="DE743"/>
      <c r="DF743"/>
      <c r="DG743"/>
      <c r="DH743" s="154"/>
      <c r="DI743"/>
      <c r="DJ743"/>
      <c r="DK743" s="154"/>
      <c r="DL743"/>
      <c r="DM743"/>
      <c r="DN743" s="154"/>
      <c r="DO743"/>
      <c r="DP743"/>
      <c r="DQ743"/>
      <c r="DR743"/>
      <c r="DS743"/>
      <c r="DT743"/>
      <c r="DU743"/>
      <c r="DV743"/>
      <c r="DW743"/>
      <c r="DX743"/>
      <c r="DY743" s="154"/>
      <c r="DZ743"/>
      <c r="EA743"/>
      <c r="EB743"/>
      <c r="EC743"/>
      <c r="ED743"/>
      <c r="EE743"/>
      <c r="EF743" s="159"/>
      <c r="EG743"/>
      <c r="EH743"/>
      <c r="EI743"/>
      <c r="EJ743"/>
      <c r="EK743"/>
      <c r="EL743" s="149"/>
      <c r="EM743"/>
      <c r="EN743"/>
      <c r="EO743"/>
      <c r="EP743"/>
      <c r="EQ743"/>
      <c r="ER743" s="154"/>
      <c r="ES743"/>
      <c r="ET743"/>
      <c r="EU743"/>
      <c r="EV743"/>
      <c r="EW743"/>
      <c r="EX743"/>
      <c r="EY743"/>
      <c r="EZ743"/>
      <c r="FA743" s="154"/>
      <c r="FB743"/>
      <c r="FC743"/>
      <c r="FD743" s="154"/>
      <c r="FE743"/>
      <c r="FF743"/>
      <c r="FG743" s="154"/>
      <c r="FH743"/>
      <c r="FI743"/>
      <c r="FJ743" s="154"/>
      <c r="FK743"/>
      <c r="FL743"/>
      <c r="FM743" s="154"/>
      <c r="FN743"/>
      <c r="FO743"/>
      <c r="FP743" s="154"/>
      <c r="FQ743"/>
      <c r="FR743"/>
      <c r="FS743"/>
      <c r="FT743"/>
      <c r="FU743"/>
      <c r="FV743"/>
      <c r="FW743"/>
      <c r="FX743"/>
      <c r="FY743"/>
      <c r="FZ743"/>
      <c r="GA743" s="248"/>
    </row>
    <row r="744" spans="1:183" s="13" customFormat="1" ht="21" customHeight="1">
      <c r="A744" s="46"/>
      <c r="B744" s="50"/>
      <c r="C744" s="52"/>
      <c r="D744" s="50"/>
      <c r="E744" s="27"/>
      <c r="F744" s="34"/>
      <c r="G744" s="34"/>
      <c r="H744" s="271"/>
      <c r="I744" s="131"/>
      <c r="J744" s="34"/>
      <c r="K744" s="271"/>
      <c r="L744" s="148"/>
      <c r="M744" s="131"/>
      <c r="N744" s="190"/>
      <c r="O744" s="144"/>
      <c r="P744" s="5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 s="154"/>
      <c r="BS744"/>
      <c r="BT744"/>
      <c r="BU744"/>
      <c r="BV744"/>
      <c r="BW744"/>
      <c r="BX744" s="154"/>
      <c r="BY744"/>
      <c r="BZ744"/>
      <c r="CA744" s="154"/>
      <c r="CB744"/>
      <c r="CC744"/>
      <c r="CD744" s="154"/>
      <c r="CE744"/>
      <c r="CF744"/>
      <c r="CG744"/>
      <c r="CH744"/>
      <c r="CI744"/>
      <c r="CJ744"/>
      <c r="CK744"/>
      <c r="CL744"/>
      <c r="CM744"/>
      <c r="CN744"/>
      <c r="CO744"/>
      <c r="CP744" s="154"/>
      <c r="CQ744"/>
      <c r="CR744"/>
      <c r="CS744"/>
      <c r="CT744"/>
      <c r="CU744"/>
      <c r="CV744" s="154"/>
      <c r="CW744"/>
      <c r="CX744"/>
      <c r="CY744"/>
      <c r="CZ744"/>
      <c r="DA744"/>
      <c r="DB744"/>
      <c r="DC744"/>
      <c r="DD744"/>
      <c r="DE744"/>
      <c r="DF744"/>
      <c r="DG744"/>
      <c r="DH744" s="154"/>
      <c r="DI744"/>
      <c r="DJ744"/>
      <c r="DK744" s="154"/>
      <c r="DL744"/>
      <c r="DM744"/>
      <c r="DN744" s="154"/>
      <c r="DO744"/>
      <c r="DP744"/>
      <c r="DQ744"/>
      <c r="DR744"/>
      <c r="DS744"/>
      <c r="DT744"/>
      <c r="DU744"/>
      <c r="DV744"/>
      <c r="DW744"/>
      <c r="DX744"/>
      <c r="DY744" s="154"/>
      <c r="DZ744"/>
      <c r="EA744"/>
      <c r="EB744"/>
      <c r="EC744"/>
      <c r="ED744"/>
      <c r="EE744"/>
      <c r="EF744" s="159"/>
      <c r="EG744"/>
      <c r="EH744"/>
      <c r="EI744"/>
      <c r="EJ744"/>
      <c r="EK744"/>
      <c r="EL744" s="149"/>
      <c r="EM744"/>
      <c r="EN744"/>
      <c r="EO744"/>
      <c r="EP744"/>
      <c r="EQ744"/>
      <c r="ER744" s="154"/>
      <c r="ES744"/>
      <c r="ET744"/>
      <c r="EU744"/>
      <c r="EV744"/>
      <c r="EW744"/>
      <c r="EX744"/>
      <c r="EY744"/>
      <c r="EZ744"/>
      <c r="FA744" s="154"/>
      <c r="FB744"/>
      <c r="FC744"/>
      <c r="FD744" s="154"/>
      <c r="FE744"/>
      <c r="FF744"/>
      <c r="FG744" s="154"/>
      <c r="FH744"/>
      <c r="FI744"/>
      <c r="FJ744" s="154"/>
      <c r="FK744"/>
      <c r="FL744"/>
      <c r="FM744" s="154"/>
      <c r="FN744"/>
      <c r="FO744"/>
      <c r="FP744" s="154"/>
      <c r="FQ744"/>
      <c r="FR744"/>
      <c r="FS744"/>
      <c r="FT744"/>
      <c r="FU744"/>
      <c r="FV744"/>
      <c r="FW744"/>
      <c r="FX744"/>
      <c r="FY744"/>
      <c r="FZ744"/>
      <c r="GA744" s="248"/>
    </row>
    <row r="745" spans="1:183" s="13" customFormat="1" ht="21" customHeight="1">
      <c r="A745" s="46"/>
      <c r="B745" s="50"/>
      <c r="C745" s="52"/>
      <c r="D745" s="50"/>
      <c r="E745" s="27"/>
      <c r="F745" s="34"/>
      <c r="G745" s="34"/>
      <c r="H745" s="271"/>
      <c r="I745" s="131"/>
      <c r="J745" s="34"/>
      <c r="K745" s="271"/>
      <c r="L745" s="148"/>
      <c r="M745" s="131"/>
      <c r="N745" s="190"/>
      <c r="O745" s="144"/>
      <c r="P745" s="54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 s="154"/>
      <c r="BS745"/>
      <c r="BT745"/>
      <c r="BU745"/>
      <c r="BV745"/>
      <c r="BW745"/>
      <c r="BX745" s="154"/>
      <c r="BY745"/>
      <c r="BZ745"/>
      <c r="CA745" s="154"/>
      <c r="CB745"/>
      <c r="CC745"/>
      <c r="CD745" s="154"/>
      <c r="CE745"/>
      <c r="CF745"/>
      <c r="CG745"/>
      <c r="CH745"/>
      <c r="CI745"/>
      <c r="CJ745"/>
      <c r="CK745"/>
      <c r="CL745"/>
      <c r="CM745"/>
      <c r="CN745"/>
      <c r="CO745"/>
      <c r="CP745" s="154"/>
      <c r="CQ745"/>
      <c r="CR745"/>
      <c r="CS745"/>
      <c r="CT745"/>
      <c r="CU745"/>
      <c r="CV745" s="154"/>
      <c r="CW745"/>
      <c r="CX745"/>
      <c r="CY745"/>
      <c r="CZ745"/>
      <c r="DA745"/>
      <c r="DB745"/>
      <c r="DC745"/>
      <c r="DD745"/>
      <c r="DE745"/>
      <c r="DF745"/>
      <c r="DG745"/>
      <c r="DH745" s="154"/>
      <c r="DI745"/>
      <c r="DJ745"/>
      <c r="DK745" s="154"/>
      <c r="DL745"/>
      <c r="DM745"/>
      <c r="DN745" s="154"/>
      <c r="DO745"/>
      <c r="DP745"/>
      <c r="DQ745"/>
      <c r="DR745"/>
      <c r="DS745"/>
      <c r="DT745"/>
      <c r="DU745"/>
      <c r="DV745"/>
      <c r="DW745"/>
      <c r="DX745"/>
      <c r="DY745" s="154"/>
      <c r="DZ745"/>
      <c r="EA745"/>
      <c r="EB745"/>
      <c r="EC745"/>
      <c r="ED745"/>
      <c r="EE745"/>
      <c r="EF745" s="159"/>
      <c r="EG745"/>
      <c r="EH745"/>
      <c r="EI745"/>
      <c r="EJ745"/>
      <c r="EK745"/>
      <c r="EL745" s="149"/>
      <c r="EM745"/>
      <c r="EN745"/>
      <c r="EO745"/>
      <c r="EP745"/>
      <c r="EQ745"/>
      <c r="ER745" s="154"/>
      <c r="ES745"/>
      <c r="ET745"/>
      <c r="EU745"/>
      <c r="EV745"/>
      <c r="EW745"/>
      <c r="EX745"/>
      <c r="EY745"/>
      <c r="EZ745"/>
      <c r="FA745" s="154"/>
      <c r="FB745"/>
      <c r="FC745"/>
      <c r="FD745" s="154"/>
      <c r="FE745"/>
      <c r="FF745"/>
      <c r="FG745" s="154"/>
      <c r="FH745"/>
      <c r="FI745"/>
      <c r="FJ745" s="154"/>
      <c r="FK745"/>
      <c r="FL745"/>
      <c r="FM745" s="154"/>
      <c r="FN745"/>
      <c r="FO745"/>
      <c r="FP745" s="154"/>
      <c r="FQ745"/>
      <c r="FR745"/>
      <c r="FS745"/>
      <c r="FT745"/>
      <c r="FU745"/>
      <c r="FV745"/>
      <c r="FW745"/>
      <c r="FX745"/>
      <c r="FY745"/>
      <c r="FZ745"/>
      <c r="GA745" s="248"/>
    </row>
    <row r="746" spans="1:183" s="13" customFormat="1" ht="21" customHeight="1">
      <c r="A746" s="46"/>
      <c r="B746" s="50"/>
      <c r="C746" s="52"/>
      <c r="D746" s="50"/>
      <c r="E746" s="27"/>
      <c r="F746" s="34"/>
      <c r="G746" s="34"/>
      <c r="H746" s="271"/>
      <c r="I746" s="131"/>
      <c r="J746" s="34"/>
      <c r="K746" s="271"/>
      <c r="L746" s="148"/>
      <c r="M746" s="131"/>
      <c r="N746" s="190"/>
      <c r="O746" s="144"/>
      <c r="P746" s="54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 s="154"/>
      <c r="BS746"/>
      <c r="BT746"/>
      <c r="BU746"/>
      <c r="BV746"/>
      <c r="BW746"/>
      <c r="BX746" s="154"/>
      <c r="BY746"/>
      <c r="BZ746"/>
      <c r="CA746" s="154"/>
      <c r="CB746"/>
      <c r="CC746"/>
      <c r="CD746" s="154"/>
      <c r="CE746"/>
      <c r="CF746"/>
      <c r="CG746"/>
      <c r="CH746"/>
      <c r="CI746"/>
      <c r="CJ746"/>
      <c r="CK746"/>
      <c r="CL746"/>
      <c r="CM746"/>
      <c r="CN746"/>
      <c r="CO746"/>
      <c r="CP746" s="154"/>
      <c r="CQ746"/>
      <c r="CR746"/>
      <c r="CS746"/>
      <c r="CT746"/>
      <c r="CU746"/>
      <c r="CV746" s="154"/>
      <c r="CW746"/>
      <c r="CX746"/>
      <c r="CY746"/>
      <c r="CZ746"/>
      <c r="DA746"/>
      <c r="DB746"/>
      <c r="DC746"/>
      <c r="DD746"/>
      <c r="DE746"/>
      <c r="DF746"/>
      <c r="DG746"/>
      <c r="DH746" s="154"/>
      <c r="DI746"/>
      <c r="DJ746"/>
      <c r="DK746" s="154"/>
      <c r="DL746"/>
      <c r="DM746"/>
      <c r="DN746" s="154"/>
      <c r="DO746"/>
      <c r="DP746"/>
      <c r="DQ746"/>
      <c r="DR746"/>
      <c r="DS746"/>
      <c r="DT746"/>
      <c r="DU746"/>
      <c r="DV746"/>
      <c r="DW746"/>
      <c r="DX746"/>
      <c r="DY746" s="154"/>
      <c r="DZ746"/>
      <c r="EA746"/>
      <c r="EB746"/>
      <c r="EC746"/>
      <c r="ED746"/>
      <c r="EE746"/>
      <c r="EF746" s="159"/>
      <c r="EG746"/>
      <c r="EH746"/>
      <c r="EI746"/>
      <c r="EJ746"/>
      <c r="EK746"/>
      <c r="EL746" s="149"/>
      <c r="EM746"/>
      <c r="EN746"/>
      <c r="EO746"/>
      <c r="EP746"/>
      <c r="EQ746"/>
      <c r="ER746" s="154"/>
      <c r="ES746"/>
      <c r="ET746"/>
      <c r="EU746"/>
      <c r="EV746"/>
      <c r="EW746"/>
      <c r="EX746"/>
      <c r="EY746"/>
      <c r="EZ746"/>
      <c r="FA746" s="154"/>
      <c r="FB746"/>
      <c r="FC746"/>
      <c r="FD746" s="154"/>
      <c r="FE746"/>
      <c r="FF746"/>
      <c r="FG746" s="154"/>
      <c r="FH746"/>
      <c r="FI746"/>
      <c r="FJ746" s="154"/>
      <c r="FK746"/>
      <c r="FL746"/>
      <c r="FM746" s="154"/>
      <c r="FN746"/>
      <c r="FO746"/>
      <c r="FP746" s="154"/>
      <c r="FQ746"/>
      <c r="FR746"/>
      <c r="FS746"/>
      <c r="FT746"/>
      <c r="FU746"/>
      <c r="FV746"/>
      <c r="FW746"/>
      <c r="FX746"/>
      <c r="FY746"/>
      <c r="FZ746"/>
      <c r="GA746" s="248"/>
    </row>
    <row r="747" spans="1:183" s="13" customFormat="1" ht="21" customHeight="1">
      <c r="A747" s="46"/>
      <c r="B747" s="50"/>
      <c r="C747" s="52"/>
      <c r="D747" s="50"/>
      <c r="E747" s="27"/>
      <c r="F747" s="34"/>
      <c r="G747" s="34"/>
      <c r="H747" s="271"/>
      <c r="I747" s="131"/>
      <c r="J747" s="34"/>
      <c r="K747" s="271"/>
      <c r="L747" s="148"/>
      <c r="M747" s="131"/>
      <c r="N747" s="190"/>
      <c r="O747" s="144"/>
      <c r="P747" s="54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 s="154"/>
      <c r="BS747"/>
      <c r="BT747"/>
      <c r="BU747"/>
      <c r="BV747"/>
      <c r="BW747"/>
      <c r="BX747" s="154"/>
      <c r="BY747"/>
      <c r="BZ747"/>
      <c r="CA747" s="154"/>
      <c r="CB747"/>
      <c r="CC747"/>
      <c r="CD747" s="154"/>
      <c r="CE747"/>
      <c r="CF747"/>
      <c r="CG747"/>
      <c r="CH747"/>
      <c r="CI747"/>
      <c r="CJ747"/>
      <c r="CK747"/>
      <c r="CL747"/>
      <c r="CM747"/>
      <c r="CN747"/>
      <c r="CO747"/>
      <c r="CP747" s="154"/>
      <c r="CQ747"/>
      <c r="CR747"/>
      <c r="CS747"/>
      <c r="CT747"/>
      <c r="CU747"/>
      <c r="CV747" s="154"/>
      <c r="CW747"/>
      <c r="CX747"/>
      <c r="CY747"/>
      <c r="CZ747"/>
      <c r="DA747"/>
      <c r="DB747"/>
      <c r="DC747"/>
      <c r="DD747"/>
      <c r="DE747"/>
      <c r="DF747"/>
      <c r="DG747"/>
      <c r="DH747" s="154"/>
      <c r="DI747"/>
      <c r="DJ747"/>
      <c r="DK747" s="154"/>
      <c r="DL747"/>
      <c r="DM747"/>
      <c r="DN747" s="154"/>
      <c r="DO747"/>
      <c r="DP747"/>
      <c r="DQ747"/>
      <c r="DR747"/>
      <c r="DS747"/>
      <c r="DT747"/>
      <c r="DU747"/>
      <c r="DV747"/>
      <c r="DW747"/>
      <c r="DX747"/>
      <c r="DY747" s="154"/>
      <c r="DZ747"/>
      <c r="EA747"/>
      <c r="EB747"/>
      <c r="EC747"/>
      <c r="ED747"/>
      <c r="EE747"/>
      <c r="EF747" s="159"/>
      <c r="EG747"/>
      <c r="EH747"/>
      <c r="EI747"/>
      <c r="EJ747"/>
      <c r="EK747"/>
      <c r="EL747" s="149"/>
      <c r="EM747"/>
      <c r="EN747"/>
      <c r="EO747"/>
      <c r="EP747"/>
      <c r="EQ747"/>
      <c r="ER747" s="154"/>
      <c r="ES747"/>
      <c r="ET747"/>
      <c r="EU747"/>
      <c r="EV747"/>
      <c r="EW747"/>
      <c r="EX747"/>
      <c r="EY747"/>
      <c r="EZ747"/>
      <c r="FA747" s="154"/>
      <c r="FB747"/>
      <c r="FC747"/>
      <c r="FD747" s="154"/>
      <c r="FE747"/>
      <c r="FF747"/>
      <c r="FG747" s="154"/>
      <c r="FH747"/>
      <c r="FI747"/>
      <c r="FJ747" s="154"/>
      <c r="FK747"/>
      <c r="FL747"/>
      <c r="FM747" s="154"/>
      <c r="FN747"/>
      <c r="FO747"/>
      <c r="FP747" s="154"/>
      <c r="FQ747"/>
      <c r="FR747"/>
      <c r="FS747"/>
      <c r="FT747"/>
      <c r="FU747"/>
      <c r="FV747"/>
      <c r="FW747"/>
      <c r="FX747"/>
      <c r="FY747"/>
      <c r="FZ747"/>
      <c r="GA747" s="248"/>
    </row>
    <row r="748" spans="1:183" s="13" customFormat="1" ht="21" customHeight="1">
      <c r="A748" s="46"/>
      <c r="B748" s="50"/>
      <c r="C748" s="52"/>
      <c r="D748" s="50"/>
      <c r="E748" s="27"/>
      <c r="F748" s="34"/>
      <c r="G748" s="34"/>
      <c r="H748" s="271"/>
      <c r="I748" s="131"/>
      <c r="J748" s="34"/>
      <c r="K748" s="271"/>
      <c r="L748" s="148"/>
      <c r="M748" s="131"/>
      <c r="N748" s="190"/>
      <c r="O748" s="144"/>
      <c r="P748" s="54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 s="154"/>
      <c r="BS748"/>
      <c r="BT748"/>
      <c r="BU748"/>
      <c r="BV748"/>
      <c r="BW748"/>
      <c r="BX748" s="154"/>
      <c r="BY748"/>
      <c r="BZ748"/>
      <c r="CA748" s="154"/>
      <c r="CB748"/>
      <c r="CC748"/>
      <c r="CD748" s="154"/>
      <c r="CE748"/>
      <c r="CF748"/>
      <c r="CG748"/>
      <c r="CH748"/>
      <c r="CI748"/>
      <c r="CJ748"/>
      <c r="CK748"/>
      <c r="CL748"/>
      <c r="CM748"/>
      <c r="CN748"/>
      <c r="CO748"/>
      <c r="CP748" s="154"/>
      <c r="CQ748"/>
      <c r="CR748"/>
      <c r="CS748"/>
      <c r="CT748"/>
      <c r="CU748"/>
      <c r="CV748" s="154"/>
      <c r="CW748"/>
      <c r="CX748"/>
      <c r="CY748"/>
      <c r="CZ748"/>
      <c r="DA748"/>
      <c r="DB748"/>
      <c r="DC748"/>
      <c r="DD748"/>
      <c r="DE748"/>
      <c r="DF748"/>
      <c r="DG748"/>
      <c r="DH748" s="154"/>
      <c r="DI748"/>
      <c r="DJ748"/>
      <c r="DK748" s="154"/>
      <c r="DL748"/>
      <c r="DM748"/>
      <c r="DN748" s="154"/>
      <c r="DO748"/>
      <c r="DP748"/>
      <c r="DQ748"/>
      <c r="DR748"/>
      <c r="DS748"/>
      <c r="DT748"/>
      <c r="DU748"/>
      <c r="DV748"/>
      <c r="DW748"/>
      <c r="DX748"/>
      <c r="DY748" s="154"/>
      <c r="DZ748"/>
      <c r="EA748"/>
      <c r="EB748"/>
      <c r="EC748"/>
      <c r="ED748"/>
      <c r="EE748"/>
      <c r="EF748" s="159"/>
      <c r="EG748"/>
      <c r="EH748"/>
      <c r="EI748"/>
      <c r="EJ748"/>
      <c r="EK748"/>
      <c r="EL748" s="149"/>
      <c r="EM748"/>
      <c r="EN748"/>
      <c r="EO748"/>
      <c r="EP748"/>
      <c r="EQ748"/>
      <c r="ER748" s="154"/>
      <c r="ES748"/>
      <c r="ET748"/>
      <c r="EU748"/>
      <c r="EV748"/>
      <c r="EW748"/>
      <c r="EX748"/>
      <c r="EY748"/>
      <c r="EZ748"/>
      <c r="FA748" s="154"/>
      <c r="FB748"/>
      <c r="FC748"/>
      <c r="FD748" s="154"/>
      <c r="FE748"/>
      <c r="FF748"/>
      <c r="FG748" s="154"/>
      <c r="FH748"/>
      <c r="FI748"/>
      <c r="FJ748" s="154"/>
      <c r="FK748"/>
      <c r="FL748"/>
      <c r="FM748" s="154"/>
      <c r="FN748"/>
      <c r="FO748"/>
      <c r="FP748" s="154"/>
      <c r="FQ748"/>
      <c r="FR748"/>
      <c r="FS748"/>
      <c r="FT748"/>
      <c r="FU748"/>
      <c r="FV748"/>
      <c r="FW748"/>
      <c r="FX748"/>
      <c r="FY748"/>
      <c r="FZ748"/>
      <c r="GA748" s="248"/>
    </row>
    <row r="749" spans="1:183" s="13" customFormat="1" ht="21" customHeight="1">
      <c r="A749" s="46"/>
      <c r="B749" s="50"/>
      <c r="C749" s="52"/>
      <c r="D749" s="50"/>
      <c r="E749" s="27"/>
      <c r="F749" s="34"/>
      <c r="G749" s="34"/>
      <c r="H749" s="271"/>
      <c r="I749" s="131"/>
      <c r="J749" s="34"/>
      <c r="K749" s="271"/>
      <c r="L749" s="148"/>
      <c r="M749" s="131"/>
      <c r="N749" s="190"/>
      <c r="O749" s="144"/>
      <c r="P749" s="54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 s="154"/>
      <c r="BS749"/>
      <c r="BT749"/>
      <c r="BU749"/>
      <c r="BV749"/>
      <c r="BW749"/>
      <c r="BX749" s="154"/>
      <c r="BY749"/>
      <c r="BZ749"/>
      <c r="CA749" s="154"/>
      <c r="CB749"/>
      <c r="CC749"/>
      <c r="CD749" s="154"/>
      <c r="CE749"/>
      <c r="CF749"/>
      <c r="CG749"/>
      <c r="CH749"/>
      <c r="CI749"/>
      <c r="CJ749"/>
      <c r="CK749"/>
      <c r="CL749"/>
      <c r="CM749"/>
      <c r="CN749"/>
      <c r="CO749"/>
      <c r="CP749" s="154"/>
      <c r="CQ749"/>
      <c r="CR749"/>
      <c r="CS749"/>
      <c r="CT749"/>
      <c r="CU749"/>
      <c r="CV749" s="154"/>
      <c r="CW749"/>
      <c r="CX749"/>
      <c r="CY749"/>
      <c r="CZ749"/>
      <c r="DA749"/>
      <c r="DB749"/>
      <c r="DC749"/>
      <c r="DD749"/>
      <c r="DE749"/>
      <c r="DF749"/>
      <c r="DG749"/>
      <c r="DH749" s="154"/>
      <c r="DI749"/>
      <c r="DJ749"/>
      <c r="DK749" s="154"/>
      <c r="DL749"/>
      <c r="DM749"/>
      <c r="DN749" s="154"/>
      <c r="DO749"/>
      <c r="DP749"/>
      <c r="DQ749"/>
      <c r="DR749"/>
      <c r="DS749"/>
      <c r="DT749"/>
      <c r="DU749"/>
      <c r="DV749"/>
      <c r="DW749"/>
      <c r="DX749"/>
      <c r="DY749" s="154"/>
      <c r="DZ749"/>
      <c r="EA749"/>
      <c r="EB749"/>
      <c r="EC749"/>
      <c r="ED749"/>
      <c r="EE749"/>
      <c r="EF749" s="159"/>
      <c r="EG749"/>
      <c r="EH749"/>
      <c r="EI749"/>
      <c r="EJ749"/>
      <c r="EK749"/>
      <c r="EL749" s="149"/>
      <c r="EM749"/>
      <c r="EN749"/>
      <c r="EO749"/>
      <c r="EP749"/>
      <c r="EQ749"/>
      <c r="ER749" s="154"/>
      <c r="ES749"/>
      <c r="ET749"/>
      <c r="EU749"/>
      <c r="EV749"/>
      <c r="EW749"/>
      <c r="EX749"/>
      <c r="EY749"/>
      <c r="EZ749"/>
      <c r="FA749" s="154"/>
      <c r="FB749"/>
      <c r="FC749"/>
      <c r="FD749" s="154"/>
      <c r="FE749"/>
      <c r="FF749"/>
      <c r="FG749" s="154"/>
      <c r="FH749"/>
      <c r="FI749"/>
      <c r="FJ749" s="154"/>
      <c r="FK749"/>
      <c r="FL749"/>
      <c r="FM749" s="154"/>
      <c r="FN749"/>
      <c r="FO749"/>
      <c r="FP749" s="154"/>
      <c r="FQ749"/>
      <c r="FR749"/>
      <c r="FS749"/>
      <c r="FT749"/>
      <c r="FU749"/>
      <c r="FV749"/>
      <c r="FW749"/>
      <c r="FX749"/>
      <c r="FY749"/>
      <c r="FZ749"/>
      <c r="GA749" s="248"/>
    </row>
    <row r="750" spans="1:183" s="13" customFormat="1" ht="21" customHeight="1">
      <c r="A750" s="46"/>
      <c r="B750" s="50"/>
      <c r="C750" s="52"/>
      <c r="D750" s="50"/>
      <c r="E750" s="27"/>
      <c r="F750" s="34"/>
      <c r="G750" s="34"/>
      <c r="H750" s="271"/>
      <c r="I750" s="131"/>
      <c r="J750" s="34"/>
      <c r="K750" s="271"/>
      <c r="L750" s="148"/>
      <c r="M750" s="131"/>
      <c r="N750" s="190"/>
      <c r="O750" s="144"/>
      <c r="P750" s="54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 s="154"/>
      <c r="BS750"/>
      <c r="BT750"/>
      <c r="BU750"/>
      <c r="BV750"/>
      <c r="BW750"/>
      <c r="BX750" s="154"/>
      <c r="BY750"/>
      <c r="BZ750"/>
      <c r="CA750" s="154"/>
      <c r="CB750"/>
      <c r="CC750"/>
      <c r="CD750" s="154"/>
      <c r="CE750"/>
      <c r="CF750"/>
      <c r="CG750"/>
      <c r="CH750"/>
      <c r="CI750"/>
      <c r="CJ750"/>
      <c r="CK750"/>
      <c r="CL750"/>
      <c r="CM750"/>
      <c r="CN750"/>
      <c r="CO750"/>
      <c r="CP750" s="154"/>
      <c r="CQ750"/>
      <c r="CR750"/>
      <c r="CS750"/>
      <c r="CT750"/>
      <c r="CU750"/>
      <c r="CV750" s="154"/>
      <c r="CW750"/>
      <c r="CX750"/>
      <c r="CY750"/>
      <c r="CZ750"/>
      <c r="DA750"/>
      <c r="DB750"/>
      <c r="DC750"/>
      <c r="DD750"/>
      <c r="DE750"/>
      <c r="DF750"/>
      <c r="DG750"/>
      <c r="DH750" s="154"/>
      <c r="DI750"/>
      <c r="DJ750"/>
      <c r="DK750" s="154"/>
      <c r="DL750"/>
      <c r="DM750"/>
      <c r="DN750" s="154"/>
      <c r="DO750"/>
      <c r="DP750"/>
      <c r="DQ750"/>
      <c r="DR750"/>
      <c r="DS750"/>
      <c r="DT750"/>
      <c r="DU750"/>
      <c r="DV750"/>
      <c r="DW750"/>
      <c r="DX750"/>
      <c r="DY750" s="154"/>
      <c r="DZ750"/>
      <c r="EA750"/>
      <c r="EB750"/>
      <c r="EC750"/>
      <c r="ED750"/>
      <c r="EE750"/>
      <c r="EF750" s="159"/>
      <c r="EG750"/>
      <c r="EH750"/>
      <c r="EI750"/>
      <c r="EJ750"/>
      <c r="EK750"/>
      <c r="EL750" s="149"/>
      <c r="EM750"/>
      <c r="EN750"/>
      <c r="EO750"/>
      <c r="EP750"/>
      <c r="EQ750"/>
      <c r="ER750" s="154"/>
      <c r="ES750"/>
      <c r="ET750"/>
      <c r="EU750"/>
      <c r="EV750"/>
      <c r="EW750"/>
      <c r="EX750"/>
      <c r="EY750"/>
      <c r="EZ750"/>
      <c r="FA750" s="154"/>
      <c r="FB750"/>
      <c r="FC750"/>
      <c r="FD750" s="154"/>
      <c r="FE750"/>
      <c r="FF750"/>
      <c r="FG750" s="154"/>
      <c r="FH750"/>
      <c r="FI750"/>
      <c r="FJ750" s="154"/>
      <c r="FK750"/>
      <c r="FL750"/>
      <c r="FM750" s="154"/>
      <c r="FN750"/>
      <c r="FO750"/>
      <c r="FP750" s="154"/>
      <c r="FQ750"/>
      <c r="FR750"/>
      <c r="FS750"/>
      <c r="FT750"/>
      <c r="FU750"/>
      <c r="FV750"/>
      <c r="FW750"/>
      <c r="FX750"/>
      <c r="FY750"/>
      <c r="FZ750"/>
      <c r="GA750" s="248"/>
    </row>
    <row r="751" spans="1:183" s="13" customFormat="1" ht="21" customHeight="1">
      <c r="A751" s="46"/>
      <c r="B751" s="50"/>
      <c r="C751" s="52"/>
      <c r="D751" s="50"/>
      <c r="E751" s="27"/>
      <c r="F751" s="34"/>
      <c r="G751" s="34"/>
      <c r="H751" s="271"/>
      <c r="I751" s="131"/>
      <c r="J751" s="34"/>
      <c r="K751" s="271"/>
      <c r="L751" s="148"/>
      <c r="M751" s="131"/>
      <c r="N751" s="190"/>
      <c r="O751" s="144"/>
      <c r="P751" s="54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 s="154"/>
      <c r="BS751"/>
      <c r="BT751"/>
      <c r="BU751"/>
      <c r="BV751"/>
      <c r="BW751"/>
      <c r="BX751" s="154"/>
      <c r="BY751"/>
      <c r="BZ751"/>
      <c r="CA751" s="154"/>
      <c r="CB751"/>
      <c r="CC751"/>
      <c r="CD751" s="154"/>
      <c r="CE751"/>
      <c r="CF751"/>
      <c r="CG751"/>
      <c r="CH751"/>
      <c r="CI751"/>
      <c r="CJ751"/>
      <c r="CK751"/>
      <c r="CL751"/>
      <c r="CM751"/>
      <c r="CN751"/>
      <c r="CO751"/>
      <c r="CP751" s="154"/>
      <c r="CQ751"/>
      <c r="CR751"/>
      <c r="CS751"/>
      <c r="CT751"/>
      <c r="CU751"/>
      <c r="CV751" s="154"/>
      <c r="CW751"/>
      <c r="CX751"/>
      <c r="CY751"/>
      <c r="CZ751"/>
      <c r="DA751"/>
      <c r="DB751"/>
      <c r="DC751"/>
      <c r="DD751"/>
      <c r="DE751"/>
      <c r="DF751"/>
      <c r="DG751"/>
      <c r="DH751" s="154"/>
      <c r="DI751"/>
      <c r="DJ751"/>
      <c r="DK751" s="154"/>
      <c r="DL751"/>
      <c r="DM751"/>
      <c r="DN751" s="154"/>
      <c r="DO751"/>
      <c r="DP751"/>
      <c r="DQ751"/>
      <c r="DR751"/>
      <c r="DS751"/>
      <c r="DT751"/>
      <c r="DU751"/>
      <c r="DV751"/>
      <c r="DW751"/>
      <c r="DX751"/>
      <c r="DY751" s="154"/>
      <c r="DZ751"/>
      <c r="EA751"/>
      <c r="EB751"/>
      <c r="EC751"/>
      <c r="ED751"/>
      <c r="EE751"/>
      <c r="EF751" s="159"/>
      <c r="EG751"/>
      <c r="EH751"/>
      <c r="EI751"/>
      <c r="EJ751"/>
      <c r="EK751"/>
      <c r="EL751" s="149"/>
      <c r="EM751"/>
      <c r="EN751"/>
      <c r="EO751"/>
      <c r="EP751"/>
      <c r="EQ751"/>
      <c r="ER751" s="154"/>
      <c r="ES751"/>
      <c r="ET751"/>
      <c r="EU751"/>
      <c r="EV751"/>
      <c r="EW751"/>
      <c r="EX751"/>
      <c r="EY751"/>
      <c r="EZ751"/>
      <c r="FA751" s="154"/>
      <c r="FB751"/>
      <c r="FC751"/>
      <c r="FD751" s="154"/>
      <c r="FE751"/>
      <c r="FF751"/>
      <c r="FG751" s="154"/>
      <c r="FH751"/>
      <c r="FI751"/>
      <c r="FJ751" s="154"/>
      <c r="FK751"/>
      <c r="FL751"/>
      <c r="FM751" s="154"/>
      <c r="FN751"/>
      <c r="FO751"/>
      <c r="FP751" s="154"/>
      <c r="FQ751"/>
      <c r="FR751"/>
      <c r="FS751"/>
      <c r="FT751"/>
      <c r="FU751"/>
      <c r="FV751"/>
      <c r="FW751"/>
      <c r="FX751"/>
      <c r="FY751"/>
      <c r="FZ751"/>
      <c r="GA751" s="248"/>
    </row>
    <row r="752" spans="1:183" s="13" customFormat="1" ht="21" customHeight="1">
      <c r="A752" s="46"/>
      <c r="B752" s="50"/>
      <c r="C752" s="52"/>
      <c r="D752" s="50"/>
      <c r="E752" s="27"/>
      <c r="F752" s="34"/>
      <c r="G752" s="34"/>
      <c r="H752" s="271"/>
      <c r="I752" s="131"/>
      <c r="J752" s="34"/>
      <c r="K752" s="271"/>
      <c r="L752" s="148"/>
      <c r="M752" s="131"/>
      <c r="N752" s="190"/>
      <c r="O752" s="144"/>
      <c r="P752" s="54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 s="154"/>
      <c r="BS752"/>
      <c r="BT752"/>
      <c r="BU752"/>
      <c r="BV752"/>
      <c r="BW752"/>
      <c r="BX752" s="154"/>
      <c r="BY752"/>
      <c r="BZ752"/>
      <c r="CA752" s="154"/>
      <c r="CB752"/>
      <c r="CC752"/>
      <c r="CD752" s="154"/>
      <c r="CE752"/>
      <c r="CF752"/>
      <c r="CG752"/>
      <c r="CH752"/>
      <c r="CI752"/>
      <c r="CJ752"/>
      <c r="CK752"/>
      <c r="CL752"/>
      <c r="CM752"/>
      <c r="CN752"/>
      <c r="CO752"/>
      <c r="CP752" s="154"/>
      <c r="CQ752"/>
      <c r="CR752"/>
      <c r="CS752"/>
      <c r="CT752"/>
      <c r="CU752"/>
      <c r="CV752" s="154"/>
      <c r="CW752"/>
      <c r="CX752"/>
      <c r="CY752"/>
      <c r="CZ752"/>
      <c r="DA752"/>
      <c r="DB752"/>
      <c r="DC752"/>
      <c r="DD752"/>
      <c r="DE752"/>
      <c r="DF752"/>
      <c r="DG752"/>
      <c r="DH752" s="154"/>
      <c r="DI752"/>
      <c r="DJ752"/>
      <c r="DK752" s="154"/>
      <c r="DL752"/>
      <c r="DM752"/>
      <c r="DN752" s="154"/>
      <c r="DO752"/>
      <c r="DP752"/>
      <c r="DQ752"/>
      <c r="DR752"/>
      <c r="DS752"/>
      <c r="DT752"/>
      <c r="DU752"/>
      <c r="DV752"/>
      <c r="DW752"/>
      <c r="DX752"/>
      <c r="DY752" s="154"/>
      <c r="DZ752"/>
      <c r="EA752"/>
      <c r="EB752"/>
      <c r="EC752"/>
      <c r="ED752"/>
      <c r="EE752"/>
      <c r="EF752" s="159"/>
      <c r="EG752"/>
      <c r="EH752"/>
      <c r="EI752"/>
      <c r="EJ752"/>
      <c r="EK752"/>
      <c r="EL752" s="149"/>
      <c r="EM752"/>
      <c r="EN752"/>
      <c r="EO752"/>
      <c r="EP752"/>
      <c r="EQ752"/>
      <c r="ER752" s="154"/>
      <c r="ES752"/>
      <c r="ET752"/>
      <c r="EU752"/>
      <c r="EV752"/>
      <c r="EW752"/>
      <c r="EX752"/>
      <c r="EY752"/>
      <c r="EZ752"/>
      <c r="FA752" s="154"/>
      <c r="FB752"/>
      <c r="FC752"/>
      <c r="FD752" s="154"/>
      <c r="FE752"/>
      <c r="FF752"/>
      <c r="FG752" s="154"/>
      <c r="FH752"/>
      <c r="FI752"/>
      <c r="FJ752" s="154"/>
      <c r="FK752"/>
      <c r="FL752"/>
      <c r="FM752" s="154"/>
      <c r="FN752"/>
      <c r="FO752"/>
      <c r="FP752" s="154"/>
      <c r="FQ752"/>
      <c r="FR752"/>
      <c r="FS752"/>
      <c r="FT752"/>
      <c r="FU752"/>
      <c r="FV752"/>
      <c r="FW752"/>
      <c r="FX752"/>
      <c r="FY752"/>
      <c r="FZ752"/>
      <c r="GA752" s="248"/>
    </row>
    <row r="753" spans="1:183" s="13" customFormat="1" ht="21" customHeight="1">
      <c r="A753" s="46"/>
      <c r="B753" s="50"/>
      <c r="C753" s="52"/>
      <c r="D753" s="50"/>
      <c r="E753" s="27"/>
      <c r="F753" s="34"/>
      <c r="G753" s="34"/>
      <c r="H753" s="271"/>
      <c r="I753" s="131"/>
      <c r="J753" s="34"/>
      <c r="K753" s="271"/>
      <c r="L753" s="148"/>
      <c r="M753" s="131"/>
      <c r="N753" s="190"/>
      <c r="O753" s="144"/>
      <c r="P753" s="54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 s="154"/>
      <c r="BS753"/>
      <c r="BT753"/>
      <c r="BU753"/>
      <c r="BV753"/>
      <c r="BW753"/>
      <c r="BX753" s="154"/>
      <c r="BY753"/>
      <c r="BZ753"/>
      <c r="CA753" s="154"/>
      <c r="CB753"/>
      <c r="CC753"/>
      <c r="CD753" s="154"/>
      <c r="CE753"/>
      <c r="CF753"/>
      <c r="CG753"/>
      <c r="CH753"/>
      <c r="CI753"/>
      <c r="CJ753"/>
      <c r="CK753"/>
      <c r="CL753"/>
      <c r="CM753"/>
      <c r="CN753"/>
      <c r="CO753"/>
      <c r="CP753" s="154"/>
      <c r="CQ753"/>
      <c r="CR753"/>
      <c r="CS753"/>
      <c r="CT753"/>
      <c r="CU753"/>
      <c r="CV753" s="154"/>
      <c r="CW753"/>
      <c r="CX753"/>
      <c r="CY753"/>
      <c r="CZ753"/>
      <c r="DA753"/>
      <c r="DB753"/>
      <c r="DC753"/>
      <c r="DD753"/>
      <c r="DE753"/>
      <c r="DF753"/>
      <c r="DG753"/>
      <c r="DH753" s="154"/>
      <c r="DI753"/>
      <c r="DJ753"/>
      <c r="DK753" s="154"/>
      <c r="DL753"/>
      <c r="DM753"/>
      <c r="DN753" s="154"/>
      <c r="DO753"/>
      <c r="DP753"/>
      <c r="DQ753"/>
      <c r="DR753"/>
      <c r="DS753"/>
      <c r="DT753"/>
      <c r="DU753"/>
      <c r="DV753"/>
      <c r="DW753"/>
      <c r="DX753"/>
      <c r="DY753" s="154"/>
      <c r="DZ753"/>
      <c r="EA753"/>
      <c r="EB753"/>
      <c r="EC753"/>
      <c r="ED753"/>
      <c r="EE753"/>
      <c r="EF753" s="159"/>
      <c r="EG753"/>
      <c r="EH753"/>
      <c r="EI753"/>
      <c r="EJ753"/>
      <c r="EK753"/>
      <c r="EL753" s="149"/>
      <c r="EM753"/>
      <c r="EN753"/>
      <c r="EO753"/>
      <c r="EP753"/>
      <c r="EQ753"/>
      <c r="ER753" s="154"/>
      <c r="ES753"/>
      <c r="ET753"/>
      <c r="EU753"/>
      <c r="EV753"/>
      <c r="EW753"/>
      <c r="EX753"/>
      <c r="EY753"/>
      <c r="EZ753"/>
      <c r="FA753" s="154"/>
      <c r="FB753"/>
      <c r="FC753"/>
      <c r="FD753" s="154"/>
      <c r="FE753"/>
      <c r="FF753"/>
      <c r="FG753" s="154"/>
      <c r="FH753"/>
      <c r="FI753"/>
      <c r="FJ753" s="154"/>
      <c r="FK753"/>
      <c r="FL753"/>
      <c r="FM753" s="154"/>
      <c r="FN753"/>
      <c r="FO753"/>
      <c r="FP753" s="154"/>
      <c r="FQ753"/>
      <c r="FR753"/>
      <c r="FS753"/>
      <c r="FT753"/>
      <c r="FU753"/>
      <c r="FV753"/>
      <c r="FW753"/>
      <c r="FX753"/>
      <c r="FY753"/>
      <c r="FZ753"/>
      <c r="GA753" s="248"/>
    </row>
    <row r="754" spans="1:183" s="13" customFormat="1" ht="21" customHeight="1">
      <c r="A754" s="46"/>
      <c r="B754" s="50"/>
      <c r="C754" s="52"/>
      <c r="D754" s="50"/>
      <c r="E754" s="27"/>
      <c r="F754" s="34"/>
      <c r="G754" s="34"/>
      <c r="H754" s="271"/>
      <c r="I754" s="131"/>
      <c r="J754" s="34"/>
      <c r="K754" s="271"/>
      <c r="L754" s="148"/>
      <c r="M754" s="131"/>
      <c r="N754" s="190"/>
      <c r="O754" s="144"/>
      <c r="P754" s="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 s="154"/>
      <c r="BS754"/>
      <c r="BT754"/>
      <c r="BU754"/>
      <c r="BV754"/>
      <c r="BW754"/>
      <c r="BX754" s="154"/>
      <c r="BY754"/>
      <c r="BZ754"/>
      <c r="CA754" s="154"/>
      <c r="CB754"/>
      <c r="CC754"/>
      <c r="CD754" s="154"/>
      <c r="CE754"/>
      <c r="CF754"/>
      <c r="CG754"/>
      <c r="CH754"/>
      <c r="CI754"/>
      <c r="CJ754"/>
      <c r="CK754"/>
      <c r="CL754"/>
      <c r="CM754"/>
      <c r="CN754"/>
      <c r="CO754"/>
      <c r="CP754" s="154"/>
      <c r="CQ754"/>
      <c r="CR754"/>
      <c r="CS754"/>
      <c r="CT754"/>
      <c r="CU754"/>
      <c r="CV754" s="154"/>
      <c r="CW754"/>
      <c r="CX754"/>
      <c r="CY754"/>
      <c r="CZ754"/>
      <c r="DA754"/>
      <c r="DB754"/>
      <c r="DC754"/>
      <c r="DD754"/>
      <c r="DE754"/>
      <c r="DF754"/>
      <c r="DG754"/>
      <c r="DH754" s="154"/>
      <c r="DI754"/>
      <c r="DJ754"/>
      <c r="DK754" s="154"/>
      <c r="DL754"/>
      <c r="DM754"/>
      <c r="DN754" s="154"/>
      <c r="DO754"/>
      <c r="DP754"/>
      <c r="DQ754"/>
      <c r="DR754"/>
      <c r="DS754"/>
      <c r="DT754"/>
      <c r="DU754"/>
      <c r="DV754"/>
      <c r="DW754"/>
      <c r="DX754"/>
      <c r="DY754" s="154"/>
      <c r="DZ754"/>
      <c r="EA754"/>
      <c r="EB754"/>
      <c r="EC754"/>
      <c r="ED754"/>
      <c r="EE754"/>
      <c r="EF754" s="159"/>
      <c r="EG754"/>
      <c r="EH754"/>
      <c r="EI754"/>
      <c r="EJ754"/>
      <c r="EK754"/>
      <c r="EL754" s="149"/>
      <c r="EM754"/>
      <c r="EN754"/>
      <c r="EO754"/>
      <c r="EP754"/>
      <c r="EQ754"/>
      <c r="ER754" s="154"/>
      <c r="ES754"/>
      <c r="ET754"/>
      <c r="EU754"/>
      <c r="EV754"/>
      <c r="EW754"/>
      <c r="EX754"/>
      <c r="EY754"/>
      <c r="EZ754"/>
      <c r="FA754" s="154"/>
      <c r="FB754"/>
      <c r="FC754"/>
      <c r="FD754" s="154"/>
      <c r="FE754"/>
      <c r="FF754"/>
      <c r="FG754" s="154"/>
      <c r="FH754"/>
      <c r="FI754"/>
      <c r="FJ754" s="154"/>
      <c r="FK754"/>
      <c r="FL754"/>
      <c r="FM754" s="154"/>
      <c r="FN754"/>
      <c r="FO754"/>
      <c r="FP754" s="154"/>
      <c r="FQ754"/>
      <c r="FR754"/>
      <c r="FS754"/>
      <c r="FT754"/>
      <c r="FU754"/>
      <c r="FV754"/>
      <c r="FW754"/>
      <c r="FX754"/>
      <c r="FY754"/>
      <c r="FZ754"/>
      <c r="GA754" s="248"/>
    </row>
    <row r="755" spans="1:183" s="13" customFormat="1" ht="21" customHeight="1">
      <c r="A755" s="46"/>
      <c r="B755" s="50"/>
      <c r="C755" s="52"/>
      <c r="D755" s="50"/>
      <c r="E755" s="27"/>
      <c r="F755" s="34"/>
      <c r="G755" s="34"/>
      <c r="H755" s="271"/>
      <c r="I755" s="131"/>
      <c r="J755" s="34"/>
      <c r="K755" s="271"/>
      <c r="L755" s="148"/>
      <c r="M755" s="131"/>
      <c r="N755" s="190"/>
      <c r="O755" s="144"/>
      <c r="P755" s="54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 s="154"/>
      <c r="BS755"/>
      <c r="BT755"/>
      <c r="BU755"/>
      <c r="BV755"/>
      <c r="BW755"/>
      <c r="BX755" s="154"/>
      <c r="BY755"/>
      <c r="BZ755"/>
      <c r="CA755" s="154"/>
      <c r="CB755"/>
      <c r="CC755"/>
      <c r="CD755" s="154"/>
      <c r="CE755"/>
      <c r="CF755"/>
      <c r="CG755"/>
      <c r="CH755"/>
      <c r="CI755"/>
      <c r="CJ755"/>
      <c r="CK755"/>
      <c r="CL755"/>
      <c r="CM755"/>
      <c r="CN755"/>
      <c r="CO755"/>
      <c r="CP755" s="154"/>
      <c r="CQ755"/>
      <c r="CR755"/>
      <c r="CS755"/>
      <c r="CT755"/>
      <c r="CU755"/>
      <c r="CV755" s="154"/>
      <c r="CW755"/>
      <c r="CX755"/>
      <c r="CY755"/>
      <c r="CZ755"/>
      <c r="DA755"/>
      <c r="DB755"/>
      <c r="DC755"/>
      <c r="DD755"/>
      <c r="DE755"/>
      <c r="DF755"/>
      <c r="DG755"/>
      <c r="DH755" s="154"/>
      <c r="DI755"/>
      <c r="DJ755"/>
      <c r="DK755" s="154"/>
      <c r="DL755"/>
      <c r="DM755"/>
      <c r="DN755" s="154"/>
      <c r="DO755"/>
      <c r="DP755"/>
      <c r="DQ755"/>
      <c r="DR755"/>
      <c r="DS755"/>
      <c r="DT755"/>
      <c r="DU755"/>
      <c r="DV755"/>
      <c r="DW755"/>
      <c r="DX755"/>
      <c r="DY755" s="154"/>
      <c r="DZ755"/>
      <c r="EA755"/>
      <c r="EB755"/>
      <c r="EC755"/>
      <c r="ED755"/>
      <c r="EE755"/>
      <c r="EF755" s="159"/>
      <c r="EG755"/>
      <c r="EH755"/>
      <c r="EI755"/>
      <c r="EJ755"/>
      <c r="EK755"/>
      <c r="EL755" s="149"/>
      <c r="EM755"/>
      <c r="EN755"/>
      <c r="EO755"/>
      <c r="EP755"/>
      <c r="EQ755"/>
      <c r="ER755" s="154"/>
      <c r="ES755"/>
      <c r="ET755"/>
      <c r="EU755"/>
      <c r="EV755"/>
      <c r="EW755"/>
      <c r="EX755"/>
      <c r="EY755"/>
      <c r="EZ755"/>
      <c r="FA755" s="154"/>
      <c r="FB755"/>
      <c r="FC755"/>
      <c r="FD755" s="154"/>
      <c r="FE755"/>
      <c r="FF755"/>
      <c r="FG755" s="154"/>
      <c r="FH755"/>
      <c r="FI755"/>
      <c r="FJ755" s="154"/>
      <c r="FK755"/>
      <c r="FL755"/>
      <c r="FM755" s="154"/>
      <c r="FN755"/>
      <c r="FO755"/>
      <c r="FP755" s="154"/>
      <c r="FQ755"/>
      <c r="FR755"/>
      <c r="FS755"/>
      <c r="FT755"/>
      <c r="FU755"/>
      <c r="FV755"/>
      <c r="FW755"/>
      <c r="FX755"/>
      <c r="FY755"/>
      <c r="FZ755"/>
      <c r="GA755" s="248"/>
    </row>
    <row r="756" spans="1:183" s="13" customFormat="1" ht="21" customHeight="1">
      <c r="A756" s="46"/>
      <c r="B756" s="50"/>
      <c r="C756" s="52"/>
      <c r="D756" s="50"/>
      <c r="E756" s="27"/>
      <c r="F756" s="34"/>
      <c r="G756" s="34"/>
      <c r="H756" s="271"/>
      <c r="I756" s="131"/>
      <c r="J756" s="34"/>
      <c r="K756" s="271"/>
      <c r="L756" s="148"/>
      <c r="M756" s="131"/>
      <c r="N756" s="190"/>
      <c r="O756" s="144"/>
      <c r="P756" s="54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 s="154"/>
      <c r="BS756"/>
      <c r="BT756"/>
      <c r="BU756"/>
      <c r="BV756"/>
      <c r="BW756"/>
      <c r="BX756" s="154"/>
      <c r="BY756"/>
      <c r="BZ756"/>
      <c r="CA756" s="154"/>
      <c r="CB756"/>
      <c r="CC756"/>
      <c r="CD756" s="154"/>
      <c r="CE756"/>
      <c r="CF756"/>
      <c r="CG756"/>
      <c r="CH756"/>
      <c r="CI756"/>
      <c r="CJ756"/>
      <c r="CK756"/>
      <c r="CL756"/>
      <c r="CM756"/>
      <c r="CN756"/>
      <c r="CO756"/>
      <c r="CP756" s="154"/>
      <c r="CQ756"/>
      <c r="CR756"/>
      <c r="CS756"/>
      <c r="CT756"/>
      <c r="CU756"/>
      <c r="CV756" s="154"/>
      <c r="CW756"/>
      <c r="CX756"/>
      <c r="CY756"/>
      <c r="CZ756"/>
      <c r="DA756"/>
      <c r="DB756"/>
      <c r="DC756"/>
      <c r="DD756"/>
      <c r="DE756"/>
      <c r="DF756"/>
      <c r="DG756"/>
      <c r="DH756" s="154"/>
      <c r="DI756"/>
      <c r="DJ756"/>
      <c r="DK756" s="154"/>
      <c r="DL756"/>
      <c r="DM756"/>
      <c r="DN756" s="154"/>
      <c r="DO756"/>
      <c r="DP756"/>
      <c r="DQ756"/>
      <c r="DR756"/>
      <c r="DS756"/>
      <c r="DT756"/>
      <c r="DU756"/>
      <c r="DV756"/>
      <c r="DW756"/>
      <c r="DX756"/>
      <c r="DY756" s="154"/>
      <c r="DZ756"/>
      <c r="EA756"/>
      <c r="EB756"/>
      <c r="EC756"/>
      <c r="ED756"/>
      <c r="EE756"/>
      <c r="EF756" s="159"/>
      <c r="EG756"/>
      <c r="EH756"/>
      <c r="EI756"/>
      <c r="EJ756"/>
      <c r="EK756"/>
      <c r="EL756" s="149"/>
      <c r="EM756"/>
      <c r="EN756"/>
      <c r="EO756"/>
      <c r="EP756"/>
      <c r="EQ756"/>
      <c r="ER756" s="154"/>
      <c r="ES756"/>
      <c r="ET756"/>
      <c r="EU756"/>
      <c r="EV756"/>
      <c r="EW756"/>
      <c r="EX756"/>
      <c r="EY756"/>
      <c r="EZ756"/>
      <c r="FA756" s="154"/>
      <c r="FB756"/>
      <c r="FC756"/>
      <c r="FD756" s="154"/>
      <c r="FE756"/>
      <c r="FF756"/>
      <c r="FG756" s="154"/>
      <c r="FH756"/>
      <c r="FI756"/>
      <c r="FJ756" s="154"/>
      <c r="FK756"/>
      <c r="FL756"/>
      <c r="FM756" s="154"/>
      <c r="FN756"/>
      <c r="FO756"/>
      <c r="FP756" s="154"/>
      <c r="FQ756"/>
      <c r="FR756"/>
      <c r="FS756"/>
      <c r="FT756"/>
      <c r="FU756"/>
      <c r="FV756"/>
      <c r="FW756"/>
      <c r="FX756"/>
      <c r="FY756"/>
      <c r="FZ756"/>
      <c r="GA756" s="248"/>
    </row>
    <row r="757" spans="1:183" s="13" customFormat="1" ht="21" customHeight="1">
      <c r="A757" s="46"/>
      <c r="B757" s="50"/>
      <c r="C757" s="52"/>
      <c r="D757" s="50"/>
      <c r="E757" s="27"/>
      <c r="F757" s="34"/>
      <c r="G757" s="34"/>
      <c r="H757" s="271"/>
      <c r="I757" s="131"/>
      <c r="J757" s="34"/>
      <c r="K757" s="271"/>
      <c r="L757" s="148"/>
      <c r="M757" s="131"/>
      <c r="N757" s="190"/>
      <c r="O757" s="144"/>
      <c r="P757" s="54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 s="154"/>
      <c r="BS757"/>
      <c r="BT757"/>
      <c r="BU757"/>
      <c r="BV757"/>
      <c r="BW757"/>
      <c r="BX757" s="154"/>
      <c r="BY757"/>
      <c r="BZ757"/>
      <c r="CA757" s="154"/>
      <c r="CB757"/>
      <c r="CC757"/>
      <c r="CD757" s="154"/>
      <c r="CE757"/>
      <c r="CF757"/>
      <c r="CG757"/>
      <c r="CH757"/>
      <c r="CI757"/>
      <c r="CJ757"/>
      <c r="CK757"/>
      <c r="CL757"/>
      <c r="CM757"/>
      <c r="CN757"/>
      <c r="CO757"/>
      <c r="CP757" s="154"/>
      <c r="CQ757"/>
      <c r="CR757"/>
      <c r="CS757"/>
      <c r="CT757"/>
      <c r="CU757"/>
      <c r="CV757" s="154"/>
      <c r="CW757"/>
      <c r="CX757"/>
      <c r="CY757"/>
      <c r="CZ757"/>
      <c r="DA757"/>
      <c r="DB757"/>
      <c r="DC757"/>
      <c r="DD757"/>
      <c r="DE757"/>
      <c r="DF757"/>
      <c r="DG757"/>
      <c r="DH757" s="154"/>
      <c r="DI757"/>
      <c r="DJ757"/>
      <c r="DK757" s="154"/>
      <c r="DL757"/>
      <c r="DM757"/>
      <c r="DN757" s="154"/>
      <c r="DO757"/>
      <c r="DP757"/>
      <c r="DQ757"/>
      <c r="DR757"/>
      <c r="DS757"/>
      <c r="DT757"/>
      <c r="DU757"/>
      <c r="DV757"/>
      <c r="DW757"/>
      <c r="DX757"/>
      <c r="DY757" s="154"/>
      <c r="DZ757"/>
      <c r="EA757"/>
      <c r="EB757"/>
      <c r="EC757"/>
      <c r="ED757"/>
      <c r="EE757"/>
      <c r="EF757" s="159"/>
      <c r="EG757"/>
      <c r="EH757"/>
      <c r="EI757"/>
      <c r="EJ757"/>
      <c r="EK757"/>
      <c r="EL757" s="149"/>
      <c r="EM757"/>
      <c r="EN757"/>
      <c r="EO757"/>
      <c r="EP757"/>
      <c r="EQ757"/>
      <c r="ER757" s="154"/>
      <c r="ES757"/>
      <c r="ET757"/>
      <c r="EU757"/>
      <c r="EV757"/>
      <c r="EW757"/>
      <c r="EX757"/>
      <c r="EY757"/>
      <c r="EZ757"/>
      <c r="FA757" s="154"/>
      <c r="FB757"/>
      <c r="FC757"/>
      <c r="FD757" s="154"/>
      <c r="FE757"/>
      <c r="FF757"/>
      <c r="FG757" s="154"/>
      <c r="FH757"/>
      <c r="FI757"/>
      <c r="FJ757" s="154"/>
      <c r="FK757"/>
      <c r="FL757"/>
      <c r="FM757" s="154"/>
      <c r="FN757"/>
      <c r="FO757"/>
      <c r="FP757" s="154"/>
      <c r="FQ757"/>
      <c r="FR757"/>
      <c r="FS757"/>
      <c r="FT757"/>
      <c r="FU757"/>
      <c r="FV757"/>
      <c r="FW757"/>
      <c r="FX757"/>
      <c r="FY757"/>
      <c r="FZ757"/>
      <c r="GA757" s="248"/>
    </row>
    <row r="758" spans="1:183" s="13" customFormat="1" ht="21" customHeight="1">
      <c r="A758" s="46"/>
      <c r="B758" s="50"/>
      <c r="C758" s="52"/>
      <c r="D758" s="50"/>
      <c r="E758" s="27"/>
      <c r="F758" s="34"/>
      <c r="G758" s="34"/>
      <c r="H758" s="271"/>
      <c r="I758" s="131"/>
      <c r="J758" s="34"/>
      <c r="K758" s="271"/>
      <c r="L758" s="148"/>
      <c r="M758" s="131"/>
      <c r="N758" s="190"/>
      <c r="O758" s="144"/>
      <c r="P758" s="54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 s="154"/>
      <c r="BS758"/>
      <c r="BT758"/>
      <c r="BU758"/>
      <c r="BV758"/>
      <c r="BW758"/>
      <c r="BX758" s="154"/>
      <c r="BY758"/>
      <c r="BZ758"/>
      <c r="CA758" s="154"/>
      <c r="CB758"/>
      <c r="CC758"/>
      <c r="CD758" s="154"/>
      <c r="CE758"/>
      <c r="CF758"/>
      <c r="CG758"/>
      <c r="CH758"/>
      <c r="CI758"/>
      <c r="CJ758"/>
      <c r="CK758"/>
      <c r="CL758"/>
      <c r="CM758"/>
      <c r="CN758"/>
      <c r="CO758"/>
      <c r="CP758" s="154"/>
      <c r="CQ758"/>
      <c r="CR758"/>
      <c r="CS758"/>
      <c r="CT758"/>
      <c r="CU758"/>
      <c r="CV758" s="154"/>
      <c r="CW758"/>
      <c r="CX758"/>
      <c r="CY758"/>
      <c r="CZ758"/>
      <c r="DA758"/>
      <c r="DB758"/>
      <c r="DC758"/>
      <c r="DD758"/>
      <c r="DE758"/>
      <c r="DF758"/>
      <c r="DG758"/>
      <c r="DH758" s="154"/>
      <c r="DI758"/>
      <c r="DJ758"/>
      <c r="DK758" s="154"/>
      <c r="DL758"/>
      <c r="DM758"/>
      <c r="DN758" s="154"/>
      <c r="DO758"/>
      <c r="DP758"/>
      <c r="DQ758"/>
      <c r="DR758"/>
      <c r="DS758"/>
      <c r="DT758"/>
      <c r="DU758"/>
      <c r="DV758"/>
      <c r="DW758"/>
      <c r="DX758"/>
      <c r="DY758" s="154"/>
      <c r="DZ758"/>
      <c r="EA758"/>
      <c r="EB758"/>
      <c r="EC758"/>
      <c r="ED758"/>
      <c r="EE758"/>
      <c r="EF758" s="159"/>
      <c r="EG758"/>
      <c r="EH758"/>
      <c r="EI758"/>
      <c r="EJ758"/>
      <c r="EK758"/>
      <c r="EL758" s="149"/>
      <c r="EM758"/>
      <c r="EN758"/>
      <c r="EO758"/>
      <c r="EP758"/>
      <c r="EQ758"/>
      <c r="ER758" s="154"/>
      <c r="ES758"/>
      <c r="ET758"/>
      <c r="EU758"/>
      <c r="EV758"/>
      <c r="EW758"/>
      <c r="EX758"/>
      <c r="EY758"/>
      <c r="EZ758"/>
      <c r="FA758" s="154"/>
      <c r="FB758"/>
      <c r="FC758"/>
      <c r="FD758" s="154"/>
      <c r="FE758"/>
      <c r="FF758"/>
      <c r="FG758" s="154"/>
      <c r="FH758"/>
      <c r="FI758"/>
      <c r="FJ758" s="154"/>
      <c r="FK758"/>
      <c r="FL758"/>
      <c r="FM758" s="154"/>
      <c r="FN758"/>
      <c r="FO758"/>
      <c r="FP758" s="154"/>
      <c r="FQ758"/>
      <c r="FR758"/>
      <c r="FS758"/>
      <c r="FT758"/>
      <c r="FU758"/>
      <c r="FV758"/>
      <c r="FW758"/>
      <c r="FX758"/>
      <c r="FY758"/>
      <c r="FZ758"/>
      <c r="GA758" s="248"/>
    </row>
    <row r="759" spans="1:183" s="13" customFormat="1" ht="21" customHeight="1">
      <c r="A759" s="46"/>
      <c r="B759" s="50"/>
      <c r="C759" s="52"/>
      <c r="D759" s="50"/>
      <c r="E759" s="27"/>
      <c r="F759" s="34"/>
      <c r="G759" s="34"/>
      <c r="H759" s="271"/>
      <c r="I759" s="131"/>
      <c r="J759" s="34"/>
      <c r="K759" s="271"/>
      <c r="L759" s="148"/>
      <c r="M759" s="131"/>
      <c r="N759" s="190"/>
      <c r="O759" s="144"/>
      <c r="P759" s="54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 s="154"/>
      <c r="BS759"/>
      <c r="BT759"/>
      <c r="BU759"/>
      <c r="BV759"/>
      <c r="BW759"/>
      <c r="BX759" s="154"/>
      <c r="BY759"/>
      <c r="BZ759"/>
      <c r="CA759" s="154"/>
      <c r="CB759"/>
      <c r="CC759"/>
      <c r="CD759" s="154"/>
      <c r="CE759"/>
      <c r="CF759"/>
      <c r="CG759"/>
      <c r="CH759"/>
      <c r="CI759"/>
      <c r="CJ759"/>
      <c r="CK759"/>
      <c r="CL759"/>
      <c r="CM759"/>
      <c r="CN759"/>
      <c r="CO759"/>
      <c r="CP759" s="154"/>
      <c r="CQ759"/>
      <c r="CR759"/>
      <c r="CS759"/>
      <c r="CT759"/>
      <c r="CU759"/>
      <c r="CV759" s="154"/>
      <c r="CW759"/>
      <c r="CX759"/>
      <c r="CY759"/>
      <c r="CZ759"/>
      <c r="DA759"/>
      <c r="DB759"/>
      <c r="DC759"/>
      <c r="DD759"/>
      <c r="DE759"/>
      <c r="DF759"/>
      <c r="DG759"/>
      <c r="DH759" s="154"/>
      <c r="DI759"/>
      <c r="DJ759"/>
      <c r="DK759" s="154"/>
      <c r="DL759"/>
      <c r="DM759"/>
      <c r="DN759" s="154"/>
      <c r="DO759"/>
      <c r="DP759"/>
      <c r="DQ759"/>
      <c r="DR759"/>
      <c r="DS759"/>
      <c r="DT759"/>
      <c r="DU759"/>
      <c r="DV759"/>
      <c r="DW759"/>
      <c r="DX759"/>
      <c r="DY759" s="154"/>
      <c r="DZ759"/>
      <c r="EA759"/>
      <c r="EB759"/>
      <c r="EC759"/>
      <c r="ED759"/>
      <c r="EE759"/>
      <c r="EF759" s="159"/>
      <c r="EG759"/>
      <c r="EH759"/>
      <c r="EI759"/>
      <c r="EJ759"/>
      <c r="EK759"/>
      <c r="EL759" s="149"/>
      <c r="EM759"/>
      <c r="EN759"/>
      <c r="EO759"/>
      <c r="EP759"/>
      <c r="EQ759"/>
      <c r="ER759" s="154"/>
      <c r="ES759"/>
      <c r="ET759"/>
      <c r="EU759"/>
      <c r="EV759"/>
      <c r="EW759"/>
      <c r="EX759"/>
      <c r="EY759"/>
      <c r="EZ759"/>
      <c r="FA759" s="154"/>
      <c r="FB759"/>
      <c r="FC759"/>
      <c r="FD759" s="154"/>
      <c r="FE759"/>
      <c r="FF759"/>
      <c r="FG759" s="154"/>
      <c r="FH759"/>
      <c r="FI759"/>
      <c r="FJ759" s="154"/>
      <c r="FK759"/>
      <c r="FL759"/>
      <c r="FM759" s="154"/>
      <c r="FN759"/>
      <c r="FO759"/>
      <c r="FP759" s="154"/>
      <c r="FQ759"/>
      <c r="FR759"/>
      <c r="FS759"/>
      <c r="FT759"/>
      <c r="FU759"/>
      <c r="FV759"/>
      <c r="FW759"/>
      <c r="FX759"/>
      <c r="FY759"/>
      <c r="FZ759"/>
      <c r="GA759" s="248"/>
    </row>
    <row r="760" spans="1:183" s="13" customFormat="1" ht="21" customHeight="1">
      <c r="A760" s="46"/>
      <c r="B760" s="50"/>
      <c r="C760" s="52"/>
      <c r="D760" s="50"/>
      <c r="E760" s="27"/>
      <c r="F760" s="34"/>
      <c r="G760" s="34"/>
      <c r="H760" s="271"/>
      <c r="I760" s="131"/>
      <c r="J760" s="34"/>
      <c r="K760" s="271"/>
      <c r="L760" s="148"/>
      <c r="M760" s="131"/>
      <c r="N760" s="190"/>
      <c r="O760" s="144"/>
      <c r="P760" s="54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 s="154"/>
      <c r="BS760"/>
      <c r="BT760"/>
      <c r="BU760"/>
      <c r="BV760"/>
      <c r="BW760"/>
      <c r="BX760" s="154"/>
      <c r="BY760"/>
      <c r="BZ760"/>
      <c r="CA760" s="154"/>
      <c r="CB760"/>
      <c r="CC760"/>
      <c r="CD760" s="154"/>
      <c r="CE760"/>
      <c r="CF760"/>
      <c r="CG760"/>
      <c r="CH760"/>
      <c r="CI760"/>
      <c r="CJ760"/>
      <c r="CK760"/>
      <c r="CL760"/>
      <c r="CM760"/>
      <c r="CN760"/>
      <c r="CO760"/>
      <c r="CP760" s="154"/>
      <c r="CQ760"/>
      <c r="CR760"/>
      <c r="CS760"/>
      <c r="CT760"/>
      <c r="CU760"/>
      <c r="CV760" s="154"/>
      <c r="CW760"/>
      <c r="CX760"/>
      <c r="CY760"/>
      <c r="CZ760"/>
      <c r="DA760"/>
      <c r="DB760"/>
      <c r="DC760"/>
      <c r="DD760"/>
      <c r="DE760"/>
      <c r="DF760"/>
      <c r="DG760"/>
      <c r="DH760" s="154"/>
      <c r="DI760"/>
      <c r="DJ760"/>
      <c r="DK760" s="154"/>
      <c r="DL760"/>
      <c r="DM760"/>
      <c r="DN760" s="154"/>
      <c r="DO760"/>
      <c r="DP760"/>
      <c r="DQ760"/>
      <c r="DR760"/>
      <c r="DS760"/>
      <c r="DT760"/>
      <c r="DU760"/>
      <c r="DV760"/>
      <c r="DW760"/>
      <c r="DX760"/>
      <c r="DY760" s="154"/>
      <c r="DZ760"/>
      <c r="EA760"/>
      <c r="EB760"/>
      <c r="EC760"/>
      <c r="ED760"/>
      <c r="EE760"/>
      <c r="EF760" s="159"/>
      <c r="EG760"/>
      <c r="EH760"/>
      <c r="EI760"/>
      <c r="EJ760"/>
      <c r="EK760"/>
      <c r="EL760" s="149"/>
      <c r="EM760"/>
      <c r="EN760"/>
      <c r="EO760"/>
      <c r="EP760"/>
      <c r="EQ760"/>
      <c r="ER760" s="154"/>
      <c r="ES760"/>
      <c r="ET760"/>
      <c r="EU760"/>
      <c r="EV760"/>
      <c r="EW760"/>
      <c r="EX760"/>
      <c r="EY760"/>
      <c r="EZ760"/>
      <c r="FA760" s="154"/>
      <c r="FB760"/>
      <c r="FC760"/>
      <c r="FD760" s="154"/>
      <c r="FE760"/>
      <c r="FF760"/>
      <c r="FG760" s="154"/>
      <c r="FH760"/>
      <c r="FI760"/>
      <c r="FJ760" s="154"/>
      <c r="FK760"/>
      <c r="FL760"/>
      <c r="FM760" s="154"/>
      <c r="FN760"/>
      <c r="FO760"/>
      <c r="FP760" s="154"/>
      <c r="FQ760"/>
      <c r="FR760"/>
      <c r="FS760"/>
      <c r="FT760"/>
      <c r="FU760"/>
      <c r="FV760"/>
      <c r="FW760"/>
      <c r="FX760"/>
      <c r="FY760"/>
      <c r="FZ760"/>
      <c r="GA760" s="248"/>
    </row>
    <row r="761" spans="1:183" s="13" customFormat="1" ht="21" customHeight="1">
      <c r="A761" s="46"/>
      <c r="B761" s="50"/>
      <c r="C761" s="52"/>
      <c r="D761" s="50"/>
      <c r="E761" s="27"/>
      <c r="F761" s="34"/>
      <c r="G761" s="34"/>
      <c r="H761" s="271"/>
      <c r="I761" s="131"/>
      <c r="J761" s="34"/>
      <c r="K761" s="271"/>
      <c r="L761" s="148"/>
      <c r="M761" s="131"/>
      <c r="N761" s="190"/>
      <c r="O761" s="144"/>
      <c r="P761" s="54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 s="154"/>
      <c r="BS761"/>
      <c r="BT761"/>
      <c r="BU761"/>
      <c r="BV761"/>
      <c r="BW761"/>
      <c r="BX761" s="154"/>
      <c r="BY761"/>
      <c r="BZ761"/>
      <c r="CA761" s="154"/>
      <c r="CB761"/>
      <c r="CC761"/>
      <c r="CD761" s="154"/>
      <c r="CE761"/>
      <c r="CF761"/>
      <c r="CG761"/>
      <c r="CH761"/>
      <c r="CI761"/>
      <c r="CJ761"/>
      <c r="CK761"/>
      <c r="CL761"/>
      <c r="CM761"/>
      <c r="CN761"/>
      <c r="CO761"/>
      <c r="CP761" s="154"/>
      <c r="CQ761"/>
      <c r="CR761"/>
      <c r="CS761"/>
      <c r="CT761"/>
      <c r="CU761"/>
      <c r="CV761" s="154"/>
      <c r="CW761"/>
      <c r="CX761"/>
      <c r="CY761"/>
      <c r="CZ761"/>
      <c r="DA761"/>
      <c r="DB761"/>
      <c r="DC761"/>
      <c r="DD761"/>
      <c r="DE761"/>
      <c r="DF761"/>
      <c r="DG761"/>
      <c r="DH761" s="154"/>
      <c r="DI761"/>
      <c r="DJ761"/>
      <c r="DK761" s="154"/>
      <c r="DL761"/>
      <c r="DM761"/>
      <c r="DN761" s="154"/>
      <c r="DO761"/>
      <c r="DP761"/>
      <c r="DQ761"/>
      <c r="DR761"/>
      <c r="DS761"/>
      <c r="DT761"/>
      <c r="DU761"/>
      <c r="DV761"/>
      <c r="DW761"/>
      <c r="DX761"/>
      <c r="DY761" s="154"/>
      <c r="DZ761"/>
      <c r="EA761"/>
      <c r="EB761"/>
      <c r="EC761"/>
      <c r="ED761"/>
      <c r="EE761"/>
      <c r="EF761" s="159"/>
      <c r="EG761"/>
      <c r="EH761"/>
      <c r="EI761"/>
      <c r="EJ761"/>
      <c r="EK761"/>
      <c r="EL761" s="149"/>
      <c r="EM761"/>
      <c r="EN761"/>
      <c r="EO761"/>
      <c r="EP761"/>
      <c r="EQ761"/>
      <c r="ER761" s="154"/>
      <c r="ES761"/>
      <c r="ET761"/>
      <c r="EU761"/>
      <c r="EV761"/>
      <c r="EW761"/>
      <c r="EX761"/>
      <c r="EY761"/>
      <c r="EZ761"/>
      <c r="FA761" s="154"/>
      <c r="FB761"/>
      <c r="FC761"/>
      <c r="FD761" s="154"/>
      <c r="FE761"/>
      <c r="FF761"/>
      <c r="FG761" s="154"/>
      <c r="FH761"/>
      <c r="FI761"/>
      <c r="FJ761" s="154"/>
      <c r="FK761"/>
      <c r="FL761"/>
      <c r="FM761" s="154"/>
      <c r="FN761"/>
      <c r="FO761"/>
      <c r="FP761" s="154"/>
      <c r="FQ761"/>
      <c r="FR761"/>
      <c r="FS761"/>
      <c r="FT761"/>
      <c r="FU761"/>
      <c r="FV761"/>
      <c r="FW761"/>
      <c r="FX761"/>
      <c r="FY761"/>
      <c r="FZ761"/>
      <c r="GA761" s="248"/>
    </row>
    <row r="762" spans="1:183" s="13" customFormat="1" ht="21" customHeight="1">
      <c r="A762" s="46"/>
      <c r="B762" s="50"/>
      <c r="C762" s="52"/>
      <c r="D762" s="50"/>
      <c r="E762" s="27"/>
      <c r="F762" s="34"/>
      <c r="G762" s="34"/>
      <c r="H762" s="271"/>
      <c r="I762" s="131"/>
      <c r="J762" s="34"/>
      <c r="K762" s="271"/>
      <c r="L762" s="148"/>
      <c r="M762" s="131"/>
      <c r="N762" s="190"/>
      <c r="O762" s="144"/>
      <c r="P762" s="54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 s="154"/>
      <c r="BS762"/>
      <c r="BT762"/>
      <c r="BU762"/>
      <c r="BV762"/>
      <c r="BW762"/>
      <c r="BX762" s="154"/>
      <c r="BY762"/>
      <c r="BZ762"/>
      <c r="CA762" s="154"/>
      <c r="CB762"/>
      <c r="CC762"/>
      <c r="CD762" s="154"/>
      <c r="CE762"/>
      <c r="CF762"/>
      <c r="CG762"/>
      <c r="CH762"/>
      <c r="CI762"/>
      <c r="CJ762"/>
      <c r="CK762"/>
      <c r="CL762"/>
      <c r="CM762"/>
      <c r="CN762"/>
      <c r="CO762"/>
      <c r="CP762" s="154"/>
      <c r="CQ762"/>
      <c r="CR762"/>
      <c r="CS762"/>
      <c r="CT762"/>
      <c r="CU762"/>
      <c r="CV762" s="154"/>
      <c r="CW762"/>
      <c r="CX762"/>
      <c r="CY762"/>
      <c r="CZ762"/>
      <c r="DA762"/>
      <c r="DB762"/>
      <c r="DC762"/>
      <c r="DD762"/>
      <c r="DE762"/>
      <c r="DF762"/>
      <c r="DG762"/>
      <c r="DH762" s="154"/>
      <c r="DI762"/>
      <c r="DJ762"/>
      <c r="DK762" s="154"/>
      <c r="DL762"/>
      <c r="DM762"/>
      <c r="DN762" s="154"/>
      <c r="DO762"/>
      <c r="DP762"/>
      <c r="DQ762"/>
      <c r="DR762"/>
      <c r="DS762"/>
      <c r="DT762"/>
      <c r="DU762"/>
      <c r="DV762"/>
      <c r="DW762"/>
      <c r="DX762"/>
      <c r="DY762" s="154"/>
      <c r="DZ762"/>
      <c r="EA762"/>
      <c r="EB762"/>
      <c r="EC762"/>
      <c r="ED762"/>
      <c r="EE762"/>
      <c r="EF762" s="159"/>
      <c r="EG762"/>
      <c r="EH762"/>
      <c r="EI762"/>
      <c r="EJ762"/>
      <c r="EK762"/>
      <c r="EL762" s="149"/>
      <c r="EM762"/>
      <c r="EN762"/>
      <c r="EO762"/>
      <c r="EP762"/>
      <c r="EQ762"/>
      <c r="ER762" s="154"/>
      <c r="ES762"/>
      <c r="ET762"/>
      <c r="EU762"/>
      <c r="EV762"/>
      <c r="EW762"/>
      <c r="EX762"/>
      <c r="EY762"/>
      <c r="EZ762"/>
      <c r="FA762" s="154"/>
      <c r="FB762"/>
      <c r="FC762"/>
      <c r="FD762" s="154"/>
      <c r="FE762"/>
      <c r="FF762"/>
      <c r="FG762" s="154"/>
      <c r="FH762"/>
      <c r="FI762"/>
      <c r="FJ762" s="154"/>
      <c r="FK762"/>
      <c r="FL762"/>
      <c r="FM762" s="154"/>
      <c r="FN762"/>
      <c r="FO762"/>
      <c r="FP762" s="154"/>
      <c r="FQ762"/>
      <c r="FR762"/>
      <c r="FS762"/>
      <c r="FT762"/>
      <c r="FU762"/>
      <c r="FV762"/>
      <c r="FW762"/>
      <c r="FX762"/>
      <c r="FY762"/>
      <c r="FZ762"/>
      <c r="GA762" s="248"/>
    </row>
    <row r="763" spans="1:183" s="13" customFormat="1" ht="21" customHeight="1">
      <c r="A763" s="46"/>
      <c r="B763" s="50"/>
      <c r="C763" s="52"/>
      <c r="D763" s="50"/>
      <c r="E763" s="27"/>
      <c r="F763" s="34"/>
      <c r="G763" s="34"/>
      <c r="H763" s="271"/>
      <c r="I763" s="131"/>
      <c r="J763" s="34"/>
      <c r="K763" s="271"/>
      <c r="L763" s="148"/>
      <c r="M763" s="131"/>
      <c r="N763" s="190"/>
      <c r="O763" s="144"/>
      <c r="P763" s="54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 s="154"/>
      <c r="BS763"/>
      <c r="BT763"/>
      <c r="BU763"/>
      <c r="BV763"/>
      <c r="BW763"/>
      <c r="BX763" s="154"/>
      <c r="BY763"/>
      <c r="BZ763"/>
      <c r="CA763" s="154"/>
      <c r="CB763"/>
      <c r="CC763"/>
      <c r="CD763" s="154"/>
      <c r="CE763"/>
      <c r="CF763"/>
      <c r="CG763"/>
      <c r="CH763"/>
      <c r="CI763"/>
      <c r="CJ763"/>
      <c r="CK763"/>
      <c r="CL763"/>
      <c r="CM763"/>
      <c r="CN763"/>
      <c r="CO763"/>
      <c r="CP763" s="154"/>
      <c r="CQ763"/>
      <c r="CR763"/>
      <c r="CS763"/>
      <c r="CT763"/>
      <c r="CU763"/>
      <c r="CV763" s="154"/>
      <c r="CW763"/>
      <c r="CX763"/>
      <c r="CY763"/>
      <c r="CZ763"/>
      <c r="DA763"/>
      <c r="DB763"/>
      <c r="DC763"/>
      <c r="DD763"/>
      <c r="DE763"/>
      <c r="DF763"/>
      <c r="DG763"/>
      <c r="DH763" s="154"/>
      <c r="DI763"/>
      <c r="DJ763"/>
      <c r="DK763" s="154"/>
      <c r="DL763"/>
      <c r="DM763"/>
      <c r="DN763" s="154"/>
      <c r="DO763"/>
      <c r="DP763"/>
      <c r="DQ763"/>
      <c r="DR763"/>
      <c r="DS763"/>
      <c r="DT763"/>
      <c r="DU763"/>
      <c r="DV763"/>
      <c r="DW763"/>
      <c r="DX763"/>
      <c r="DY763" s="154"/>
      <c r="DZ763"/>
      <c r="EA763"/>
      <c r="EB763"/>
      <c r="EC763"/>
      <c r="ED763"/>
      <c r="EE763"/>
      <c r="EF763" s="159"/>
      <c r="EG763"/>
      <c r="EH763"/>
      <c r="EI763"/>
      <c r="EJ763"/>
      <c r="EK763"/>
      <c r="EL763" s="149"/>
      <c r="EM763"/>
      <c r="EN763"/>
      <c r="EO763"/>
      <c r="EP763"/>
      <c r="EQ763"/>
      <c r="ER763" s="154"/>
      <c r="ES763"/>
      <c r="ET763"/>
      <c r="EU763"/>
      <c r="EV763"/>
      <c r="EW763"/>
      <c r="EX763"/>
      <c r="EY763"/>
      <c r="EZ763"/>
      <c r="FA763" s="154"/>
      <c r="FB763"/>
      <c r="FC763"/>
      <c r="FD763" s="154"/>
      <c r="FE763"/>
      <c r="FF763"/>
      <c r="FG763" s="154"/>
      <c r="FH763"/>
      <c r="FI763"/>
      <c r="FJ763" s="154"/>
      <c r="FK763"/>
      <c r="FL763"/>
      <c r="FM763" s="154"/>
      <c r="FN763"/>
      <c r="FO763"/>
      <c r="FP763" s="154"/>
      <c r="FQ763"/>
      <c r="FR763"/>
      <c r="FS763"/>
      <c r="FT763"/>
      <c r="FU763"/>
      <c r="FV763"/>
      <c r="FW763"/>
      <c r="FX763"/>
      <c r="FY763"/>
      <c r="FZ763"/>
      <c r="GA763" s="248"/>
    </row>
    <row r="764" spans="1:183" s="13" customFormat="1" ht="21" customHeight="1">
      <c r="A764" s="46"/>
      <c r="B764" s="50"/>
      <c r="C764" s="52"/>
      <c r="D764" s="50"/>
      <c r="E764" s="27"/>
      <c r="F764" s="34"/>
      <c r="G764" s="34"/>
      <c r="H764" s="271"/>
      <c r="I764" s="131"/>
      <c r="J764" s="34"/>
      <c r="K764" s="271"/>
      <c r="L764" s="148"/>
      <c r="M764" s="131"/>
      <c r="N764" s="190"/>
      <c r="O764" s="144"/>
      <c r="P764" s="5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 s="154"/>
      <c r="BS764"/>
      <c r="BT764"/>
      <c r="BU764"/>
      <c r="BV764"/>
      <c r="BW764"/>
      <c r="BX764" s="154"/>
      <c r="BY764"/>
      <c r="BZ764"/>
      <c r="CA764" s="154"/>
      <c r="CB764"/>
      <c r="CC764"/>
      <c r="CD764" s="154"/>
      <c r="CE764"/>
      <c r="CF764"/>
      <c r="CG764"/>
      <c r="CH764"/>
      <c r="CI764"/>
      <c r="CJ764"/>
      <c r="CK764"/>
      <c r="CL764"/>
      <c r="CM764"/>
      <c r="CN764"/>
      <c r="CO764"/>
      <c r="CP764" s="154"/>
      <c r="CQ764"/>
      <c r="CR764"/>
      <c r="CS764"/>
      <c r="CT764"/>
      <c r="CU764"/>
      <c r="CV764" s="154"/>
      <c r="CW764"/>
      <c r="CX764"/>
      <c r="CY764"/>
      <c r="CZ764"/>
      <c r="DA764"/>
      <c r="DB764"/>
      <c r="DC764"/>
      <c r="DD764"/>
      <c r="DE764"/>
      <c r="DF764"/>
      <c r="DG764"/>
      <c r="DH764" s="154"/>
      <c r="DI764"/>
      <c r="DJ764"/>
      <c r="DK764" s="154"/>
      <c r="DL764"/>
      <c r="DM764"/>
      <c r="DN764" s="154"/>
      <c r="DO764"/>
      <c r="DP764"/>
      <c r="DQ764"/>
      <c r="DR764"/>
      <c r="DS764"/>
      <c r="DT764"/>
      <c r="DU764"/>
      <c r="DV764"/>
      <c r="DW764"/>
      <c r="DX764"/>
      <c r="DY764" s="154"/>
      <c r="DZ764"/>
      <c r="EA764"/>
      <c r="EB764"/>
      <c r="EC764"/>
      <c r="ED764"/>
      <c r="EE764"/>
      <c r="EF764" s="159"/>
      <c r="EG764"/>
      <c r="EH764"/>
      <c r="EI764"/>
      <c r="EJ764"/>
      <c r="EK764"/>
      <c r="EL764" s="149"/>
      <c r="EM764"/>
      <c r="EN764"/>
      <c r="EO764"/>
      <c r="EP764"/>
      <c r="EQ764"/>
      <c r="ER764" s="154"/>
      <c r="ES764"/>
      <c r="ET764"/>
      <c r="EU764"/>
      <c r="EV764"/>
      <c r="EW764"/>
      <c r="EX764"/>
      <c r="EY764"/>
      <c r="EZ764"/>
      <c r="FA764" s="154"/>
      <c r="FB764"/>
      <c r="FC764"/>
      <c r="FD764" s="154"/>
      <c r="FE764"/>
      <c r="FF764"/>
      <c r="FG764" s="154"/>
      <c r="FH764"/>
      <c r="FI764"/>
      <c r="FJ764" s="154"/>
      <c r="FK764"/>
      <c r="FL764"/>
      <c r="FM764" s="154"/>
      <c r="FN764"/>
      <c r="FO764"/>
      <c r="FP764" s="154"/>
      <c r="FQ764"/>
      <c r="FR764"/>
      <c r="FS764"/>
      <c r="FT764"/>
      <c r="FU764"/>
      <c r="FV764"/>
      <c r="FW764"/>
      <c r="FX764"/>
      <c r="FY764"/>
      <c r="FZ764"/>
      <c r="GA764" s="248"/>
    </row>
    <row r="765" spans="1:183" s="13" customFormat="1" ht="21" customHeight="1">
      <c r="A765" s="46"/>
      <c r="B765" s="50"/>
      <c r="C765" s="52"/>
      <c r="D765" s="50"/>
      <c r="E765" s="27"/>
      <c r="F765" s="34"/>
      <c r="G765" s="34"/>
      <c r="H765" s="271"/>
      <c r="I765" s="131"/>
      <c r="J765" s="34"/>
      <c r="K765" s="271"/>
      <c r="L765" s="148"/>
      <c r="M765" s="131"/>
      <c r="N765" s="190"/>
      <c r="O765" s="144"/>
      <c r="P765" s="54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 s="154"/>
      <c r="BS765"/>
      <c r="BT765"/>
      <c r="BU765"/>
      <c r="BV765"/>
      <c r="BW765"/>
      <c r="BX765" s="154"/>
      <c r="BY765"/>
      <c r="BZ765"/>
      <c r="CA765" s="154"/>
      <c r="CB765"/>
      <c r="CC765"/>
      <c r="CD765" s="154"/>
      <c r="CE765"/>
      <c r="CF765"/>
      <c r="CG765"/>
      <c r="CH765"/>
      <c r="CI765"/>
      <c r="CJ765"/>
      <c r="CK765"/>
      <c r="CL765"/>
      <c r="CM765"/>
      <c r="CN765"/>
      <c r="CO765"/>
      <c r="CP765" s="154"/>
      <c r="CQ765"/>
      <c r="CR765"/>
      <c r="CS765"/>
      <c r="CT765"/>
      <c r="CU765"/>
      <c r="CV765" s="154"/>
      <c r="CW765"/>
      <c r="CX765"/>
      <c r="CY765"/>
      <c r="CZ765"/>
      <c r="DA765"/>
      <c r="DB765"/>
      <c r="DC765"/>
      <c r="DD765"/>
      <c r="DE765"/>
      <c r="DF765"/>
      <c r="DG765"/>
      <c r="DH765" s="154"/>
      <c r="DI765"/>
      <c r="DJ765"/>
      <c r="DK765" s="154"/>
      <c r="DL765"/>
      <c r="DM765"/>
      <c r="DN765" s="154"/>
      <c r="DO765"/>
      <c r="DP765"/>
      <c r="DQ765"/>
      <c r="DR765"/>
      <c r="DS765"/>
      <c r="DT765"/>
      <c r="DU765"/>
      <c r="DV765"/>
      <c r="DW765"/>
      <c r="DX765"/>
      <c r="DY765" s="154"/>
      <c r="DZ765"/>
      <c r="EA765"/>
      <c r="EB765"/>
      <c r="EC765"/>
      <c r="ED765"/>
      <c r="EE765"/>
      <c r="EF765" s="159"/>
      <c r="EG765"/>
      <c r="EH765"/>
      <c r="EI765"/>
      <c r="EJ765"/>
      <c r="EK765"/>
      <c r="EL765" s="149"/>
      <c r="EM765"/>
      <c r="EN765"/>
      <c r="EO765"/>
      <c r="EP765"/>
      <c r="EQ765"/>
      <c r="ER765" s="154"/>
      <c r="ES765"/>
      <c r="ET765"/>
      <c r="EU765"/>
      <c r="EV765"/>
      <c r="EW765"/>
      <c r="EX765"/>
      <c r="EY765"/>
      <c r="EZ765"/>
      <c r="FA765" s="154"/>
      <c r="FB765"/>
      <c r="FC765"/>
      <c r="FD765" s="154"/>
      <c r="FE765"/>
      <c r="FF765"/>
      <c r="FG765" s="154"/>
      <c r="FH765"/>
      <c r="FI765"/>
      <c r="FJ765" s="154"/>
      <c r="FK765"/>
      <c r="FL765"/>
      <c r="FM765" s="154"/>
      <c r="FN765"/>
      <c r="FO765"/>
      <c r="FP765" s="154"/>
      <c r="FQ765"/>
      <c r="FR765"/>
      <c r="FS765"/>
      <c r="FT765"/>
      <c r="FU765"/>
      <c r="FV765"/>
      <c r="FW765"/>
      <c r="FX765"/>
      <c r="FY765"/>
      <c r="FZ765"/>
      <c r="GA765" s="248"/>
    </row>
    <row r="766" spans="1:183" s="13" customFormat="1" ht="21" customHeight="1">
      <c r="A766" s="46"/>
      <c r="B766" s="50"/>
      <c r="C766" s="52"/>
      <c r="D766" s="50"/>
      <c r="E766" s="27"/>
      <c r="F766" s="34"/>
      <c r="G766" s="34"/>
      <c r="H766" s="271"/>
      <c r="I766" s="131"/>
      <c r="J766" s="34"/>
      <c r="K766" s="271"/>
      <c r="L766" s="148"/>
      <c r="M766" s="131"/>
      <c r="N766" s="190"/>
      <c r="O766" s="144"/>
      <c r="P766" s="54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 s="154"/>
      <c r="BS766"/>
      <c r="BT766"/>
      <c r="BU766"/>
      <c r="BV766"/>
      <c r="BW766"/>
      <c r="BX766" s="154"/>
      <c r="BY766"/>
      <c r="BZ766"/>
      <c r="CA766" s="154"/>
      <c r="CB766"/>
      <c r="CC766"/>
      <c r="CD766" s="154"/>
      <c r="CE766"/>
      <c r="CF766"/>
      <c r="CG766"/>
      <c r="CH766"/>
      <c r="CI766"/>
      <c r="CJ766"/>
      <c r="CK766"/>
      <c r="CL766"/>
      <c r="CM766"/>
      <c r="CN766"/>
      <c r="CO766"/>
      <c r="CP766" s="154"/>
      <c r="CQ766"/>
      <c r="CR766"/>
      <c r="CS766"/>
      <c r="CT766"/>
      <c r="CU766"/>
      <c r="CV766" s="154"/>
      <c r="CW766"/>
      <c r="CX766"/>
      <c r="CY766"/>
      <c r="CZ766"/>
      <c r="DA766"/>
      <c r="DB766"/>
      <c r="DC766"/>
      <c r="DD766"/>
      <c r="DE766"/>
      <c r="DF766"/>
      <c r="DG766"/>
      <c r="DH766" s="154"/>
      <c r="DI766"/>
      <c r="DJ766"/>
      <c r="DK766" s="154"/>
      <c r="DL766"/>
      <c r="DM766"/>
      <c r="DN766" s="154"/>
      <c r="DO766"/>
      <c r="DP766"/>
      <c r="DQ766"/>
      <c r="DR766"/>
      <c r="DS766"/>
      <c r="DT766"/>
      <c r="DU766"/>
      <c r="DV766"/>
      <c r="DW766"/>
      <c r="DX766"/>
      <c r="DY766" s="154"/>
      <c r="DZ766"/>
      <c r="EA766"/>
      <c r="EB766"/>
      <c r="EC766"/>
      <c r="ED766"/>
      <c r="EE766"/>
      <c r="EF766" s="159"/>
      <c r="EG766"/>
      <c r="EH766"/>
      <c r="EI766"/>
      <c r="EJ766"/>
      <c r="EK766"/>
      <c r="EL766" s="149"/>
      <c r="EM766"/>
      <c r="EN766"/>
      <c r="EO766"/>
      <c r="EP766"/>
      <c r="EQ766"/>
      <c r="ER766" s="154"/>
      <c r="ES766"/>
      <c r="ET766"/>
      <c r="EU766"/>
      <c r="EV766"/>
      <c r="EW766"/>
      <c r="EX766"/>
      <c r="EY766"/>
      <c r="EZ766"/>
      <c r="FA766" s="154"/>
      <c r="FB766"/>
      <c r="FC766"/>
      <c r="FD766" s="154"/>
      <c r="FE766"/>
      <c r="FF766"/>
      <c r="FG766" s="154"/>
      <c r="FH766"/>
      <c r="FI766"/>
      <c r="FJ766" s="154"/>
      <c r="FK766"/>
      <c r="FL766"/>
      <c r="FM766" s="154"/>
      <c r="FN766"/>
      <c r="FO766"/>
      <c r="FP766" s="154"/>
      <c r="FQ766"/>
      <c r="FR766"/>
      <c r="FS766"/>
      <c r="FT766"/>
      <c r="FU766"/>
      <c r="FV766"/>
      <c r="FW766"/>
      <c r="FX766"/>
      <c r="FY766"/>
      <c r="FZ766"/>
      <c r="GA766" s="248"/>
    </row>
    <row r="767" spans="1:183" s="13" customFormat="1" ht="21" customHeight="1">
      <c r="A767" s="46"/>
      <c r="B767" s="50"/>
      <c r="C767" s="52"/>
      <c r="D767" s="50"/>
      <c r="E767" s="27"/>
      <c r="F767" s="34"/>
      <c r="G767" s="34"/>
      <c r="H767" s="271"/>
      <c r="I767" s="131"/>
      <c r="J767" s="34"/>
      <c r="K767" s="271"/>
      <c r="L767" s="148"/>
      <c r="M767" s="131"/>
      <c r="N767" s="190"/>
      <c r="O767" s="144"/>
      <c r="P767" s="54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 s="154"/>
      <c r="BS767"/>
      <c r="BT767"/>
      <c r="BU767"/>
      <c r="BV767"/>
      <c r="BW767"/>
      <c r="BX767" s="154"/>
      <c r="BY767"/>
      <c r="BZ767"/>
      <c r="CA767" s="154"/>
      <c r="CB767"/>
      <c r="CC767"/>
      <c r="CD767" s="154"/>
      <c r="CE767"/>
      <c r="CF767"/>
      <c r="CG767"/>
      <c r="CH767"/>
      <c r="CI767"/>
      <c r="CJ767"/>
      <c r="CK767"/>
      <c r="CL767"/>
      <c r="CM767"/>
      <c r="CN767"/>
      <c r="CO767"/>
      <c r="CP767" s="154"/>
      <c r="CQ767"/>
      <c r="CR767"/>
      <c r="CS767"/>
      <c r="CT767"/>
      <c r="CU767"/>
      <c r="CV767" s="154"/>
      <c r="CW767"/>
      <c r="CX767"/>
      <c r="CY767"/>
      <c r="CZ767"/>
      <c r="DA767"/>
      <c r="DB767"/>
      <c r="DC767"/>
      <c r="DD767"/>
      <c r="DE767"/>
      <c r="DF767"/>
      <c r="DG767"/>
      <c r="DH767" s="154"/>
      <c r="DI767"/>
      <c r="DJ767"/>
      <c r="DK767" s="154"/>
      <c r="DL767"/>
      <c r="DM767"/>
      <c r="DN767" s="154"/>
      <c r="DO767"/>
      <c r="DP767"/>
      <c r="DQ767"/>
      <c r="DR767"/>
      <c r="DS767"/>
      <c r="DT767"/>
      <c r="DU767"/>
      <c r="DV767"/>
      <c r="DW767"/>
      <c r="DX767"/>
      <c r="DY767" s="154"/>
      <c r="DZ767"/>
      <c r="EA767"/>
      <c r="EB767"/>
      <c r="EC767"/>
      <c r="ED767"/>
      <c r="EE767"/>
      <c r="EF767" s="159"/>
      <c r="EG767"/>
      <c r="EH767"/>
      <c r="EI767"/>
      <c r="EJ767"/>
      <c r="EK767"/>
      <c r="EL767" s="149"/>
      <c r="EM767"/>
      <c r="EN767"/>
      <c r="EO767"/>
      <c r="EP767"/>
      <c r="EQ767"/>
      <c r="ER767" s="154"/>
      <c r="ES767"/>
      <c r="ET767"/>
      <c r="EU767"/>
      <c r="EV767"/>
      <c r="EW767"/>
      <c r="EX767"/>
      <c r="EY767"/>
      <c r="EZ767"/>
      <c r="FA767" s="154"/>
      <c r="FB767"/>
      <c r="FC767"/>
      <c r="FD767" s="154"/>
      <c r="FE767"/>
      <c r="FF767"/>
      <c r="FG767" s="154"/>
      <c r="FH767"/>
      <c r="FI767"/>
      <c r="FJ767" s="154"/>
      <c r="FK767"/>
      <c r="FL767"/>
      <c r="FM767" s="154"/>
      <c r="FN767"/>
      <c r="FO767"/>
      <c r="FP767" s="154"/>
      <c r="FQ767"/>
      <c r="FR767"/>
      <c r="FS767"/>
      <c r="FT767"/>
      <c r="FU767"/>
      <c r="FV767"/>
      <c r="FW767"/>
      <c r="FX767"/>
      <c r="FY767"/>
      <c r="FZ767"/>
      <c r="GA767" s="248"/>
    </row>
    <row r="768" spans="1:183" s="13" customFormat="1" ht="21" customHeight="1">
      <c r="A768" s="46"/>
      <c r="B768" s="50"/>
      <c r="C768" s="52"/>
      <c r="D768" s="50"/>
      <c r="E768" s="27"/>
      <c r="F768" s="34"/>
      <c r="G768" s="34"/>
      <c r="H768" s="271"/>
      <c r="I768" s="131"/>
      <c r="J768" s="34"/>
      <c r="K768" s="271"/>
      <c r="L768" s="148"/>
      <c r="M768" s="131"/>
      <c r="N768" s="190"/>
      <c r="O768" s="144"/>
      <c r="P768" s="54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 s="154"/>
      <c r="BS768"/>
      <c r="BT768"/>
      <c r="BU768"/>
      <c r="BV768"/>
      <c r="BW768"/>
      <c r="BX768" s="154"/>
      <c r="BY768"/>
      <c r="BZ768"/>
      <c r="CA768" s="154"/>
      <c r="CB768"/>
      <c r="CC768"/>
      <c r="CD768" s="154"/>
      <c r="CE768"/>
      <c r="CF768"/>
      <c r="CG768"/>
      <c r="CH768"/>
      <c r="CI768"/>
      <c r="CJ768"/>
      <c r="CK768"/>
      <c r="CL768"/>
      <c r="CM768"/>
      <c r="CN768"/>
      <c r="CO768"/>
      <c r="CP768" s="154"/>
      <c r="CQ768"/>
      <c r="CR768"/>
      <c r="CS768"/>
      <c r="CT768"/>
      <c r="CU768"/>
      <c r="CV768" s="154"/>
      <c r="CW768"/>
      <c r="CX768"/>
      <c r="CY768"/>
      <c r="CZ768"/>
      <c r="DA768"/>
      <c r="DB768"/>
      <c r="DC768"/>
      <c r="DD768"/>
      <c r="DE768"/>
      <c r="DF768"/>
      <c r="DG768"/>
      <c r="DH768" s="154"/>
      <c r="DI768"/>
      <c r="DJ768"/>
      <c r="DK768" s="154"/>
      <c r="DL768"/>
      <c r="DM768"/>
      <c r="DN768" s="154"/>
      <c r="DO768"/>
      <c r="DP768"/>
      <c r="DQ768"/>
      <c r="DR768"/>
      <c r="DS768"/>
      <c r="DT768"/>
      <c r="DU768"/>
      <c r="DV768"/>
      <c r="DW768"/>
      <c r="DX768"/>
      <c r="DY768" s="154"/>
      <c r="DZ768"/>
      <c r="EA768"/>
      <c r="EB768"/>
      <c r="EC768"/>
      <c r="ED768"/>
      <c r="EE768"/>
      <c r="EF768" s="159"/>
      <c r="EG768"/>
      <c r="EH768"/>
      <c r="EI768"/>
      <c r="EJ768"/>
      <c r="EK768"/>
      <c r="EL768" s="149"/>
      <c r="EM768"/>
      <c r="EN768"/>
      <c r="EO768"/>
      <c r="EP768"/>
      <c r="EQ768"/>
      <c r="ER768" s="154"/>
      <c r="ES768"/>
      <c r="ET768"/>
      <c r="EU768"/>
      <c r="EV768"/>
      <c r="EW768"/>
      <c r="EX768"/>
      <c r="EY768"/>
      <c r="EZ768"/>
      <c r="FA768" s="154"/>
      <c r="FB768"/>
      <c r="FC768"/>
      <c r="FD768" s="154"/>
      <c r="FE768"/>
      <c r="FF768"/>
      <c r="FG768" s="154"/>
      <c r="FH768"/>
      <c r="FI768"/>
      <c r="FJ768" s="154"/>
      <c r="FK768"/>
      <c r="FL768"/>
      <c r="FM768" s="154"/>
      <c r="FN768"/>
      <c r="FO768"/>
      <c r="FP768" s="154"/>
      <c r="FQ768"/>
      <c r="FR768"/>
      <c r="FS768"/>
      <c r="FT768"/>
      <c r="FU768"/>
      <c r="FV768"/>
      <c r="FW768"/>
      <c r="FX768"/>
      <c r="FY768"/>
      <c r="FZ768"/>
      <c r="GA768" s="248"/>
    </row>
    <row r="769" spans="1:183" s="13" customFormat="1" ht="21" customHeight="1">
      <c r="A769" s="46"/>
      <c r="B769" s="50"/>
      <c r="C769" s="52"/>
      <c r="D769" s="50"/>
      <c r="E769" s="27"/>
      <c r="F769" s="34"/>
      <c r="G769" s="34"/>
      <c r="H769" s="271"/>
      <c r="I769" s="131"/>
      <c r="J769" s="34"/>
      <c r="K769" s="271"/>
      <c r="L769" s="148"/>
      <c r="M769" s="131"/>
      <c r="N769" s="190"/>
      <c r="O769" s="144"/>
      <c r="P769" s="54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 s="154"/>
      <c r="BS769"/>
      <c r="BT769"/>
      <c r="BU769"/>
      <c r="BV769"/>
      <c r="BW769"/>
      <c r="BX769" s="154"/>
      <c r="BY769"/>
      <c r="BZ769"/>
      <c r="CA769" s="154"/>
      <c r="CB769"/>
      <c r="CC769"/>
      <c r="CD769" s="154"/>
      <c r="CE769"/>
      <c r="CF769"/>
      <c r="CG769"/>
      <c r="CH769"/>
      <c r="CI769"/>
      <c r="CJ769"/>
      <c r="CK769"/>
      <c r="CL769"/>
      <c r="CM769"/>
      <c r="CN769"/>
      <c r="CO769"/>
      <c r="CP769" s="154"/>
      <c r="CQ769"/>
      <c r="CR769"/>
      <c r="CS769"/>
      <c r="CT769"/>
      <c r="CU769"/>
      <c r="CV769" s="154"/>
      <c r="CW769"/>
      <c r="CX769"/>
      <c r="CY769"/>
      <c r="CZ769"/>
      <c r="DA769"/>
      <c r="DB769"/>
      <c r="DC769"/>
      <c r="DD769"/>
      <c r="DE769"/>
      <c r="DF769"/>
      <c r="DG769"/>
      <c r="DH769" s="154"/>
      <c r="DI769"/>
      <c r="DJ769"/>
      <c r="DK769" s="154"/>
      <c r="DL769"/>
      <c r="DM769"/>
      <c r="DN769" s="154"/>
      <c r="DO769"/>
      <c r="DP769"/>
      <c r="DQ769"/>
      <c r="DR769"/>
      <c r="DS769"/>
      <c r="DT769"/>
      <c r="DU769"/>
      <c r="DV769"/>
      <c r="DW769"/>
      <c r="DX769"/>
      <c r="DY769" s="154"/>
      <c r="DZ769"/>
      <c r="EA769"/>
      <c r="EB769"/>
      <c r="EC769"/>
      <c r="ED769"/>
      <c r="EE769"/>
      <c r="EF769" s="159"/>
      <c r="EG769"/>
      <c r="EH769"/>
      <c r="EI769"/>
      <c r="EJ769"/>
      <c r="EK769"/>
      <c r="EL769" s="149"/>
      <c r="EM769"/>
      <c r="EN769"/>
      <c r="EO769"/>
      <c r="EP769"/>
      <c r="EQ769"/>
      <c r="ER769" s="154"/>
      <c r="ES769"/>
      <c r="ET769"/>
      <c r="EU769"/>
      <c r="EV769"/>
      <c r="EW769"/>
      <c r="EX769"/>
      <c r="EY769"/>
      <c r="EZ769"/>
      <c r="FA769" s="154"/>
      <c r="FB769"/>
      <c r="FC769"/>
      <c r="FD769" s="154"/>
      <c r="FE769"/>
      <c r="FF769"/>
      <c r="FG769" s="154"/>
      <c r="FH769"/>
      <c r="FI769"/>
      <c r="FJ769" s="154"/>
      <c r="FK769"/>
      <c r="FL769"/>
      <c r="FM769" s="154"/>
      <c r="FN769"/>
      <c r="FO769"/>
      <c r="FP769" s="154"/>
      <c r="FQ769"/>
      <c r="FR769"/>
      <c r="FS769"/>
      <c r="FT769"/>
      <c r="FU769"/>
      <c r="FV769"/>
      <c r="FW769"/>
      <c r="FX769"/>
      <c r="FY769"/>
      <c r="FZ769"/>
      <c r="GA769" s="248"/>
    </row>
    <row r="770" spans="1:183" s="13" customFormat="1" ht="21" customHeight="1">
      <c r="A770" s="46"/>
      <c r="B770" s="50"/>
      <c r="C770" s="52"/>
      <c r="D770" s="50"/>
      <c r="E770" s="27"/>
      <c r="F770" s="34"/>
      <c r="G770" s="34"/>
      <c r="H770" s="271"/>
      <c r="I770" s="131"/>
      <c r="J770" s="34"/>
      <c r="K770" s="271"/>
      <c r="L770" s="148"/>
      <c r="M770" s="131"/>
      <c r="N770" s="190"/>
      <c r="O770" s="144"/>
      <c r="P770" s="54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 s="154"/>
      <c r="BS770"/>
      <c r="BT770"/>
      <c r="BU770"/>
      <c r="BV770"/>
      <c r="BW770"/>
      <c r="BX770" s="154"/>
      <c r="BY770"/>
      <c r="BZ770"/>
      <c r="CA770" s="154"/>
      <c r="CB770"/>
      <c r="CC770"/>
      <c r="CD770" s="154"/>
      <c r="CE770"/>
      <c r="CF770"/>
      <c r="CG770"/>
      <c r="CH770"/>
      <c r="CI770"/>
      <c r="CJ770"/>
      <c r="CK770"/>
      <c r="CL770"/>
      <c r="CM770"/>
      <c r="CN770"/>
      <c r="CO770"/>
      <c r="CP770" s="154"/>
      <c r="CQ770"/>
      <c r="CR770"/>
      <c r="CS770"/>
      <c r="CT770"/>
      <c r="CU770"/>
      <c r="CV770" s="154"/>
      <c r="CW770"/>
      <c r="CX770"/>
      <c r="CY770"/>
      <c r="CZ770"/>
      <c r="DA770"/>
      <c r="DB770"/>
      <c r="DC770"/>
      <c r="DD770"/>
      <c r="DE770"/>
      <c r="DF770"/>
      <c r="DG770"/>
      <c r="DH770" s="154"/>
      <c r="DI770"/>
      <c r="DJ770"/>
      <c r="DK770" s="154"/>
      <c r="DL770"/>
      <c r="DM770"/>
      <c r="DN770" s="154"/>
      <c r="DO770"/>
      <c r="DP770"/>
      <c r="DQ770"/>
      <c r="DR770"/>
      <c r="DS770"/>
      <c r="DT770"/>
      <c r="DU770"/>
      <c r="DV770"/>
      <c r="DW770"/>
      <c r="DX770"/>
      <c r="DY770" s="154"/>
      <c r="DZ770"/>
      <c r="EA770"/>
      <c r="EB770"/>
      <c r="EC770"/>
      <c r="ED770"/>
      <c r="EE770"/>
      <c r="EF770" s="159"/>
      <c r="EG770"/>
      <c r="EH770"/>
      <c r="EI770"/>
      <c r="EJ770"/>
      <c r="EK770"/>
      <c r="EL770" s="149"/>
      <c r="EM770"/>
      <c r="EN770"/>
      <c r="EO770"/>
      <c r="EP770"/>
      <c r="EQ770"/>
      <c r="ER770" s="154"/>
      <c r="ES770"/>
      <c r="ET770"/>
      <c r="EU770"/>
      <c r="EV770"/>
      <c r="EW770"/>
      <c r="EX770"/>
      <c r="EY770"/>
      <c r="EZ770"/>
      <c r="FA770" s="154"/>
      <c r="FB770"/>
      <c r="FC770"/>
      <c r="FD770" s="154"/>
      <c r="FE770"/>
      <c r="FF770"/>
      <c r="FG770" s="154"/>
      <c r="FH770"/>
      <c r="FI770"/>
      <c r="FJ770" s="154"/>
      <c r="FK770"/>
      <c r="FL770"/>
      <c r="FM770" s="154"/>
      <c r="FN770"/>
      <c r="FO770"/>
      <c r="FP770" s="154"/>
      <c r="FQ770"/>
      <c r="FR770"/>
      <c r="FS770"/>
      <c r="FT770"/>
      <c r="FU770"/>
      <c r="FV770"/>
      <c r="FW770"/>
      <c r="FX770"/>
      <c r="FY770"/>
      <c r="FZ770"/>
      <c r="GA770" s="248"/>
    </row>
    <row r="771" spans="1:183" s="13" customFormat="1" ht="21" customHeight="1">
      <c r="A771" s="46"/>
      <c r="B771" s="50"/>
      <c r="C771" s="52"/>
      <c r="D771" s="50"/>
      <c r="E771" s="27"/>
      <c r="F771" s="34"/>
      <c r="G771" s="34"/>
      <c r="H771" s="271"/>
      <c r="I771" s="131"/>
      <c r="J771" s="34"/>
      <c r="K771" s="271"/>
      <c r="L771" s="148"/>
      <c r="M771" s="131"/>
      <c r="N771" s="190"/>
      <c r="O771" s="144"/>
      <c r="P771" s="54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 s="154"/>
      <c r="BS771"/>
      <c r="BT771"/>
      <c r="BU771"/>
      <c r="BV771"/>
      <c r="BW771"/>
      <c r="BX771" s="154"/>
      <c r="BY771"/>
      <c r="BZ771"/>
      <c r="CA771" s="154"/>
      <c r="CB771"/>
      <c r="CC771"/>
      <c r="CD771" s="154"/>
      <c r="CE771"/>
      <c r="CF771"/>
      <c r="CG771"/>
      <c r="CH771"/>
      <c r="CI771"/>
      <c r="CJ771"/>
      <c r="CK771"/>
      <c r="CL771"/>
      <c r="CM771"/>
      <c r="CN771"/>
      <c r="CO771"/>
      <c r="CP771" s="154"/>
      <c r="CQ771"/>
      <c r="CR771"/>
      <c r="CS771"/>
      <c r="CT771"/>
      <c r="CU771"/>
      <c r="CV771" s="154"/>
      <c r="CW771"/>
      <c r="CX771"/>
      <c r="CY771"/>
      <c r="CZ771"/>
      <c r="DA771"/>
      <c r="DB771"/>
      <c r="DC771"/>
      <c r="DD771"/>
      <c r="DE771"/>
      <c r="DF771"/>
      <c r="DG771"/>
      <c r="DH771" s="154"/>
      <c r="DI771"/>
      <c r="DJ771"/>
      <c r="DK771" s="154"/>
      <c r="DL771"/>
      <c r="DM771"/>
      <c r="DN771" s="154"/>
      <c r="DO771"/>
      <c r="DP771"/>
      <c r="DQ771"/>
      <c r="DR771"/>
      <c r="DS771"/>
      <c r="DT771"/>
      <c r="DU771"/>
      <c r="DV771"/>
      <c r="DW771"/>
      <c r="DX771"/>
      <c r="DY771" s="154"/>
      <c r="DZ771"/>
      <c r="EA771"/>
      <c r="EB771"/>
      <c r="EC771"/>
      <c r="ED771"/>
      <c r="EE771"/>
      <c r="EF771" s="159"/>
      <c r="EG771"/>
      <c r="EH771"/>
      <c r="EI771"/>
      <c r="EJ771"/>
      <c r="EK771"/>
      <c r="EL771" s="149"/>
      <c r="EM771"/>
      <c r="EN771"/>
      <c r="EO771"/>
      <c r="EP771"/>
      <c r="EQ771"/>
      <c r="ER771" s="154"/>
      <c r="ES771"/>
      <c r="ET771"/>
      <c r="EU771"/>
      <c r="EV771"/>
      <c r="EW771"/>
      <c r="EX771"/>
      <c r="EY771"/>
      <c r="EZ771"/>
      <c r="FA771" s="154"/>
      <c r="FB771"/>
      <c r="FC771"/>
      <c r="FD771" s="154"/>
      <c r="FE771"/>
      <c r="FF771"/>
      <c r="FG771" s="154"/>
      <c r="FH771"/>
      <c r="FI771"/>
      <c r="FJ771" s="154"/>
      <c r="FK771"/>
      <c r="FL771"/>
      <c r="FM771" s="154"/>
      <c r="FN771"/>
      <c r="FO771"/>
      <c r="FP771" s="154"/>
      <c r="FQ771"/>
      <c r="FR771"/>
      <c r="FS771"/>
      <c r="FT771"/>
      <c r="FU771"/>
      <c r="FV771"/>
      <c r="FW771"/>
      <c r="FX771"/>
      <c r="FY771"/>
      <c r="FZ771"/>
      <c r="GA771" s="248"/>
    </row>
    <row r="772" spans="1:183" s="13" customFormat="1" ht="21" customHeight="1">
      <c r="A772" s="46"/>
      <c r="B772" s="50"/>
      <c r="C772" s="52"/>
      <c r="D772" s="50"/>
      <c r="E772" s="27"/>
      <c r="F772" s="34"/>
      <c r="G772" s="34"/>
      <c r="H772" s="271"/>
      <c r="I772" s="131"/>
      <c r="J772" s="34"/>
      <c r="K772" s="271"/>
      <c r="L772" s="148"/>
      <c r="M772" s="131"/>
      <c r="N772" s="190"/>
      <c r="O772" s="144"/>
      <c r="P772" s="54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 s="154"/>
      <c r="BS772"/>
      <c r="BT772"/>
      <c r="BU772"/>
      <c r="BV772"/>
      <c r="BW772"/>
      <c r="BX772" s="154"/>
      <c r="BY772"/>
      <c r="BZ772"/>
      <c r="CA772" s="154"/>
      <c r="CB772"/>
      <c r="CC772"/>
      <c r="CD772" s="154"/>
      <c r="CE772"/>
      <c r="CF772"/>
      <c r="CG772"/>
      <c r="CH772"/>
      <c r="CI772"/>
      <c r="CJ772"/>
      <c r="CK772"/>
      <c r="CL772"/>
      <c r="CM772"/>
      <c r="CN772"/>
      <c r="CO772"/>
      <c r="CP772" s="154"/>
      <c r="CQ772"/>
      <c r="CR772"/>
      <c r="CS772"/>
      <c r="CT772"/>
      <c r="CU772"/>
      <c r="CV772" s="154"/>
      <c r="CW772"/>
      <c r="CX772"/>
      <c r="CY772"/>
      <c r="CZ772"/>
      <c r="DA772"/>
      <c r="DB772"/>
      <c r="DC772"/>
      <c r="DD772"/>
      <c r="DE772"/>
      <c r="DF772"/>
      <c r="DG772"/>
      <c r="DH772" s="154"/>
      <c r="DI772"/>
      <c r="DJ772"/>
      <c r="DK772" s="154"/>
      <c r="DL772"/>
      <c r="DM772"/>
      <c r="DN772" s="154"/>
      <c r="DO772"/>
      <c r="DP772"/>
      <c r="DQ772"/>
      <c r="DR772"/>
      <c r="DS772"/>
      <c r="DT772"/>
      <c r="DU772"/>
      <c r="DV772"/>
      <c r="DW772"/>
      <c r="DX772"/>
      <c r="DY772" s="154"/>
      <c r="DZ772"/>
      <c r="EA772"/>
      <c r="EB772"/>
      <c r="EC772"/>
      <c r="ED772"/>
      <c r="EE772"/>
      <c r="EF772" s="159"/>
      <c r="EG772"/>
      <c r="EH772"/>
      <c r="EI772"/>
      <c r="EJ772"/>
      <c r="EK772"/>
      <c r="EL772" s="149"/>
      <c r="EM772"/>
      <c r="EN772"/>
      <c r="EO772"/>
      <c r="EP772"/>
      <c r="EQ772"/>
      <c r="ER772" s="154"/>
      <c r="ES772"/>
      <c r="ET772"/>
      <c r="EU772"/>
      <c r="EV772"/>
      <c r="EW772"/>
      <c r="EX772"/>
      <c r="EY772"/>
      <c r="EZ772"/>
      <c r="FA772" s="154"/>
      <c r="FB772"/>
      <c r="FC772"/>
      <c r="FD772" s="154"/>
      <c r="FE772"/>
      <c r="FF772"/>
      <c r="FG772" s="154"/>
      <c r="FH772"/>
      <c r="FI772"/>
      <c r="FJ772" s="154"/>
      <c r="FK772"/>
      <c r="FL772"/>
      <c r="FM772" s="154"/>
      <c r="FN772"/>
      <c r="FO772"/>
      <c r="FP772" s="154"/>
      <c r="FQ772"/>
      <c r="FR772"/>
      <c r="FS772"/>
      <c r="FT772"/>
      <c r="FU772"/>
      <c r="FV772"/>
      <c r="FW772"/>
      <c r="FX772"/>
      <c r="FY772"/>
      <c r="FZ772"/>
      <c r="GA772" s="248"/>
    </row>
    <row r="773" spans="1:183" s="13" customFormat="1" ht="21" customHeight="1">
      <c r="A773" s="46"/>
      <c r="B773" s="50"/>
      <c r="C773" s="52"/>
      <c r="D773" s="50"/>
      <c r="E773" s="27"/>
      <c r="F773" s="34"/>
      <c r="G773" s="34"/>
      <c r="H773" s="271"/>
      <c r="I773" s="131"/>
      <c r="J773" s="34"/>
      <c r="K773" s="271"/>
      <c r="L773" s="148"/>
      <c r="M773" s="131"/>
      <c r="N773" s="190"/>
      <c r="O773" s="144"/>
      <c r="P773" s="54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 s="154"/>
      <c r="BS773"/>
      <c r="BT773"/>
      <c r="BU773"/>
      <c r="BV773"/>
      <c r="BW773"/>
      <c r="BX773" s="154"/>
      <c r="BY773"/>
      <c r="BZ773"/>
      <c r="CA773" s="154"/>
      <c r="CB773"/>
      <c r="CC773"/>
      <c r="CD773" s="154"/>
      <c r="CE773"/>
      <c r="CF773"/>
      <c r="CG773"/>
      <c r="CH773"/>
      <c r="CI773"/>
      <c r="CJ773"/>
      <c r="CK773"/>
      <c r="CL773"/>
      <c r="CM773"/>
      <c r="CN773"/>
      <c r="CO773"/>
      <c r="CP773" s="154"/>
      <c r="CQ773"/>
      <c r="CR773"/>
      <c r="CS773"/>
      <c r="CT773"/>
      <c r="CU773"/>
      <c r="CV773" s="154"/>
      <c r="CW773"/>
      <c r="CX773"/>
      <c r="CY773"/>
      <c r="CZ773"/>
      <c r="DA773"/>
      <c r="DB773"/>
      <c r="DC773"/>
      <c r="DD773"/>
      <c r="DE773"/>
      <c r="DF773"/>
      <c r="DG773"/>
      <c r="DH773" s="154"/>
      <c r="DI773"/>
      <c r="DJ773"/>
      <c r="DK773" s="154"/>
      <c r="DL773"/>
      <c r="DM773"/>
      <c r="DN773" s="154"/>
      <c r="DO773"/>
      <c r="DP773"/>
      <c r="DQ773"/>
      <c r="DR773"/>
      <c r="DS773"/>
      <c r="DT773"/>
      <c r="DU773"/>
      <c r="DV773"/>
      <c r="DW773"/>
      <c r="DX773"/>
      <c r="DY773" s="154"/>
      <c r="DZ773"/>
      <c r="EA773"/>
      <c r="EB773"/>
      <c r="EC773"/>
      <c r="ED773"/>
      <c r="EE773"/>
      <c r="EF773" s="159"/>
      <c r="EG773"/>
      <c r="EH773"/>
      <c r="EI773"/>
      <c r="EJ773"/>
      <c r="EK773"/>
      <c r="EL773" s="149"/>
      <c r="EM773"/>
      <c r="EN773"/>
      <c r="EO773"/>
      <c r="EP773"/>
      <c r="EQ773"/>
      <c r="ER773" s="154"/>
      <c r="ES773"/>
      <c r="ET773"/>
      <c r="EU773"/>
      <c r="EV773"/>
      <c r="EW773"/>
      <c r="EX773"/>
      <c r="EY773"/>
      <c r="EZ773"/>
      <c r="FA773" s="154"/>
      <c r="FB773"/>
      <c r="FC773"/>
      <c r="FD773" s="154"/>
      <c r="FE773"/>
      <c r="FF773"/>
      <c r="FG773" s="154"/>
      <c r="FH773"/>
      <c r="FI773"/>
      <c r="FJ773" s="154"/>
      <c r="FK773"/>
      <c r="FL773"/>
      <c r="FM773" s="154"/>
      <c r="FN773"/>
      <c r="FO773"/>
      <c r="FP773" s="154"/>
      <c r="FQ773"/>
      <c r="FR773"/>
      <c r="FS773"/>
      <c r="FT773"/>
      <c r="FU773"/>
      <c r="FV773"/>
      <c r="FW773"/>
      <c r="FX773"/>
      <c r="FY773"/>
      <c r="FZ773"/>
      <c r="GA773" s="248"/>
    </row>
    <row r="774" spans="1:183" s="13" customFormat="1" ht="21" customHeight="1">
      <c r="A774" s="46"/>
      <c r="B774" s="50"/>
      <c r="C774" s="52"/>
      <c r="D774" s="50"/>
      <c r="E774" s="27"/>
      <c r="F774" s="34"/>
      <c r="G774" s="34"/>
      <c r="H774" s="271"/>
      <c r="I774" s="131"/>
      <c r="J774" s="34"/>
      <c r="K774" s="271"/>
      <c r="L774" s="148"/>
      <c r="M774" s="131"/>
      <c r="N774" s="190"/>
      <c r="O774" s="144"/>
      <c r="P774" s="5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 s="154"/>
      <c r="BS774"/>
      <c r="BT774"/>
      <c r="BU774"/>
      <c r="BV774"/>
      <c r="BW774"/>
      <c r="BX774" s="154"/>
      <c r="BY774"/>
      <c r="BZ774"/>
      <c r="CA774" s="154"/>
      <c r="CB774"/>
      <c r="CC774"/>
      <c r="CD774" s="154"/>
      <c r="CE774"/>
      <c r="CF774"/>
      <c r="CG774"/>
      <c r="CH774"/>
      <c r="CI774"/>
      <c r="CJ774"/>
      <c r="CK774"/>
      <c r="CL774"/>
      <c r="CM774"/>
      <c r="CN774"/>
      <c r="CO774"/>
      <c r="CP774" s="154"/>
      <c r="CQ774"/>
      <c r="CR774"/>
      <c r="CS774"/>
      <c r="CT774"/>
      <c r="CU774"/>
      <c r="CV774" s="154"/>
      <c r="CW774"/>
      <c r="CX774"/>
      <c r="CY774"/>
      <c r="CZ774"/>
      <c r="DA774"/>
      <c r="DB774"/>
      <c r="DC774"/>
      <c r="DD774"/>
      <c r="DE774"/>
      <c r="DF774"/>
      <c r="DG774"/>
      <c r="DH774" s="154"/>
      <c r="DI774"/>
      <c r="DJ774"/>
      <c r="DK774" s="154"/>
      <c r="DL774"/>
      <c r="DM774"/>
      <c r="DN774" s="154"/>
      <c r="DO774"/>
      <c r="DP774"/>
      <c r="DQ774"/>
      <c r="DR774"/>
      <c r="DS774"/>
      <c r="DT774"/>
      <c r="DU774"/>
      <c r="DV774"/>
      <c r="DW774"/>
      <c r="DX774"/>
      <c r="DY774" s="154"/>
      <c r="DZ774"/>
      <c r="EA774"/>
      <c r="EB774"/>
      <c r="EC774"/>
      <c r="ED774"/>
      <c r="EE774"/>
      <c r="EF774" s="159"/>
      <c r="EG774"/>
      <c r="EH774"/>
      <c r="EI774"/>
      <c r="EJ774"/>
      <c r="EK774"/>
      <c r="EL774" s="149"/>
      <c r="EM774"/>
      <c r="EN774"/>
      <c r="EO774"/>
      <c r="EP774"/>
      <c r="EQ774"/>
      <c r="ER774" s="154"/>
      <c r="ES774"/>
      <c r="ET774"/>
      <c r="EU774"/>
      <c r="EV774"/>
      <c r="EW774"/>
      <c r="EX774"/>
      <c r="EY774"/>
      <c r="EZ774"/>
      <c r="FA774" s="154"/>
      <c r="FB774"/>
      <c r="FC774"/>
      <c r="FD774" s="154"/>
      <c r="FE774"/>
      <c r="FF774"/>
      <c r="FG774" s="154"/>
      <c r="FH774"/>
      <c r="FI774"/>
      <c r="FJ774" s="154"/>
      <c r="FK774"/>
      <c r="FL774"/>
      <c r="FM774" s="154"/>
      <c r="FN774"/>
      <c r="FO774"/>
      <c r="FP774" s="154"/>
      <c r="FQ774"/>
      <c r="FR774"/>
      <c r="FS774"/>
      <c r="FT774"/>
      <c r="FU774"/>
      <c r="FV774"/>
      <c r="FW774"/>
      <c r="FX774"/>
      <c r="FY774"/>
      <c r="FZ774"/>
      <c r="GA774" s="248"/>
    </row>
    <row r="775" spans="1:183" s="13" customFormat="1" ht="21" customHeight="1">
      <c r="A775" s="46"/>
      <c r="B775" s="50"/>
      <c r="C775" s="52"/>
      <c r="D775" s="50"/>
      <c r="E775" s="27"/>
      <c r="F775" s="34"/>
      <c r="G775" s="34"/>
      <c r="H775" s="271"/>
      <c r="I775" s="131"/>
      <c r="J775" s="34"/>
      <c r="K775" s="271"/>
      <c r="L775" s="148"/>
      <c r="M775" s="131"/>
      <c r="N775" s="190"/>
      <c r="O775" s="144"/>
      <c r="P775" s="54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 s="154"/>
      <c r="BS775"/>
      <c r="BT775"/>
      <c r="BU775"/>
      <c r="BV775"/>
      <c r="BW775"/>
      <c r="BX775" s="154"/>
      <c r="BY775"/>
      <c r="BZ775"/>
      <c r="CA775" s="154"/>
      <c r="CB775"/>
      <c r="CC775"/>
      <c r="CD775" s="154"/>
      <c r="CE775"/>
      <c r="CF775"/>
      <c r="CG775"/>
      <c r="CH775"/>
      <c r="CI775"/>
      <c r="CJ775"/>
      <c r="CK775"/>
      <c r="CL775"/>
      <c r="CM775"/>
      <c r="CN775"/>
      <c r="CO775"/>
      <c r="CP775" s="154"/>
      <c r="CQ775"/>
      <c r="CR775"/>
      <c r="CS775"/>
      <c r="CT775"/>
      <c r="CU775"/>
      <c r="CV775" s="154"/>
      <c r="CW775"/>
      <c r="CX775"/>
      <c r="CY775"/>
      <c r="CZ775"/>
      <c r="DA775"/>
      <c r="DB775"/>
      <c r="DC775"/>
      <c r="DD775"/>
      <c r="DE775"/>
      <c r="DF775"/>
      <c r="DG775"/>
      <c r="DH775" s="154"/>
      <c r="DI775"/>
      <c r="DJ775"/>
      <c r="DK775" s="154"/>
      <c r="DL775"/>
      <c r="DM775"/>
      <c r="DN775" s="154"/>
      <c r="DO775"/>
      <c r="DP775"/>
      <c r="DQ775"/>
      <c r="DR775"/>
      <c r="DS775"/>
      <c r="DT775"/>
      <c r="DU775"/>
      <c r="DV775"/>
      <c r="DW775"/>
      <c r="DX775"/>
      <c r="DY775" s="154"/>
      <c r="DZ775"/>
      <c r="EA775"/>
      <c r="EB775"/>
      <c r="EC775"/>
      <c r="ED775"/>
      <c r="EE775"/>
      <c r="EF775" s="159"/>
      <c r="EG775"/>
      <c r="EH775"/>
      <c r="EI775"/>
      <c r="EJ775"/>
      <c r="EK775"/>
      <c r="EL775" s="149"/>
      <c r="EM775"/>
      <c r="EN775"/>
      <c r="EO775"/>
      <c r="EP775"/>
      <c r="EQ775"/>
      <c r="ER775" s="154"/>
      <c r="ES775"/>
      <c r="ET775"/>
      <c r="EU775"/>
      <c r="EV775"/>
      <c r="EW775"/>
      <c r="EX775"/>
      <c r="EY775"/>
      <c r="EZ775"/>
      <c r="FA775" s="154"/>
      <c r="FB775"/>
      <c r="FC775"/>
      <c r="FD775" s="154"/>
      <c r="FE775"/>
      <c r="FF775"/>
      <c r="FG775" s="154"/>
      <c r="FH775"/>
      <c r="FI775"/>
      <c r="FJ775" s="154"/>
      <c r="FK775"/>
      <c r="FL775"/>
      <c r="FM775" s="154"/>
      <c r="FN775"/>
      <c r="FO775"/>
      <c r="FP775" s="154"/>
      <c r="FQ775"/>
      <c r="FR775"/>
      <c r="FS775"/>
      <c r="FT775"/>
      <c r="FU775"/>
      <c r="FV775"/>
      <c r="FW775"/>
      <c r="FX775"/>
      <c r="FY775"/>
      <c r="FZ775"/>
      <c r="GA775" s="248"/>
    </row>
    <row r="776" spans="1:183" s="13" customFormat="1" ht="21" customHeight="1">
      <c r="A776" s="46"/>
      <c r="B776" s="50"/>
      <c r="C776" s="52"/>
      <c r="D776" s="50"/>
      <c r="E776" s="27"/>
      <c r="F776" s="34"/>
      <c r="G776" s="34"/>
      <c r="H776" s="271"/>
      <c r="I776" s="131"/>
      <c r="J776" s="34"/>
      <c r="K776" s="271"/>
      <c r="L776" s="148"/>
      <c r="M776" s="131"/>
      <c r="N776" s="190"/>
      <c r="O776" s="144"/>
      <c r="P776" s="54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 s="154"/>
      <c r="BS776"/>
      <c r="BT776"/>
      <c r="BU776"/>
      <c r="BV776"/>
      <c r="BW776"/>
      <c r="BX776" s="154"/>
      <c r="BY776"/>
      <c r="BZ776"/>
      <c r="CA776" s="154"/>
      <c r="CB776"/>
      <c r="CC776"/>
      <c r="CD776" s="154"/>
      <c r="CE776"/>
      <c r="CF776"/>
      <c r="CG776"/>
      <c r="CH776"/>
      <c r="CI776"/>
      <c r="CJ776"/>
      <c r="CK776"/>
      <c r="CL776"/>
      <c r="CM776"/>
      <c r="CN776"/>
      <c r="CO776"/>
      <c r="CP776" s="154"/>
      <c r="CQ776"/>
      <c r="CR776"/>
      <c r="CS776"/>
      <c r="CT776"/>
      <c r="CU776"/>
      <c r="CV776" s="154"/>
      <c r="CW776"/>
      <c r="CX776"/>
      <c r="CY776"/>
      <c r="CZ776"/>
      <c r="DA776"/>
      <c r="DB776"/>
      <c r="DC776"/>
      <c r="DD776"/>
      <c r="DE776"/>
      <c r="DF776"/>
      <c r="DG776"/>
      <c r="DH776" s="154"/>
      <c r="DI776"/>
      <c r="DJ776"/>
      <c r="DK776" s="154"/>
      <c r="DL776"/>
      <c r="DM776"/>
      <c r="DN776" s="154"/>
      <c r="DO776"/>
      <c r="DP776"/>
      <c r="DQ776"/>
      <c r="DR776"/>
      <c r="DS776"/>
      <c r="DT776"/>
      <c r="DU776"/>
      <c r="DV776"/>
      <c r="DW776"/>
      <c r="DX776"/>
      <c r="DY776" s="154"/>
      <c r="DZ776"/>
      <c r="EA776"/>
      <c r="EB776"/>
      <c r="EC776"/>
      <c r="ED776"/>
      <c r="EE776"/>
      <c r="EF776" s="159"/>
      <c r="EG776"/>
      <c r="EH776"/>
      <c r="EI776"/>
      <c r="EJ776"/>
      <c r="EK776"/>
      <c r="EL776" s="149"/>
      <c r="EM776"/>
      <c r="EN776"/>
      <c r="EO776"/>
      <c r="EP776"/>
      <c r="EQ776"/>
      <c r="ER776" s="154"/>
      <c r="ES776"/>
      <c r="ET776"/>
      <c r="EU776"/>
      <c r="EV776"/>
      <c r="EW776"/>
      <c r="EX776"/>
      <c r="EY776"/>
      <c r="EZ776"/>
      <c r="FA776" s="154"/>
      <c r="FB776"/>
      <c r="FC776"/>
      <c r="FD776" s="154"/>
      <c r="FE776"/>
      <c r="FF776"/>
      <c r="FG776" s="154"/>
      <c r="FH776"/>
      <c r="FI776"/>
      <c r="FJ776" s="154"/>
      <c r="FK776"/>
      <c r="FL776"/>
      <c r="FM776" s="154"/>
      <c r="FN776"/>
      <c r="FO776"/>
      <c r="FP776" s="154"/>
      <c r="FQ776"/>
      <c r="FR776"/>
      <c r="FS776"/>
      <c r="FT776"/>
      <c r="FU776"/>
      <c r="FV776"/>
      <c r="FW776"/>
      <c r="FX776"/>
      <c r="FY776"/>
      <c r="FZ776"/>
      <c r="GA776" s="248"/>
    </row>
    <row r="777" spans="1:183" s="13" customFormat="1" ht="21" customHeight="1">
      <c r="A777" s="46"/>
      <c r="B777" s="50"/>
      <c r="C777" s="52"/>
      <c r="D777" s="50"/>
      <c r="E777" s="27"/>
      <c r="F777" s="34"/>
      <c r="G777" s="34"/>
      <c r="H777" s="271"/>
      <c r="I777" s="131"/>
      <c r="J777" s="34"/>
      <c r="K777" s="271"/>
      <c r="L777" s="148"/>
      <c r="M777" s="131"/>
      <c r="N777" s="190"/>
      <c r="O777" s="144"/>
      <c r="P777" s="54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 s="154"/>
      <c r="BS777"/>
      <c r="BT777"/>
      <c r="BU777"/>
      <c r="BV777"/>
      <c r="BW777"/>
      <c r="BX777" s="154"/>
      <c r="BY777"/>
      <c r="BZ777"/>
      <c r="CA777" s="154"/>
      <c r="CB777"/>
      <c r="CC777"/>
      <c r="CD777" s="154"/>
      <c r="CE777"/>
      <c r="CF777"/>
      <c r="CG777"/>
      <c r="CH777"/>
      <c r="CI777"/>
      <c r="CJ777"/>
      <c r="CK777"/>
      <c r="CL777"/>
      <c r="CM777"/>
      <c r="CN777"/>
      <c r="CO777"/>
      <c r="CP777" s="154"/>
      <c r="CQ777"/>
      <c r="CR777"/>
      <c r="CS777"/>
      <c r="CT777"/>
      <c r="CU777"/>
      <c r="CV777" s="154"/>
      <c r="CW777"/>
      <c r="CX777"/>
      <c r="CY777"/>
      <c r="CZ777"/>
      <c r="DA777"/>
      <c r="DB777"/>
      <c r="DC777"/>
      <c r="DD777"/>
      <c r="DE777"/>
      <c r="DF777"/>
      <c r="DG777"/>
      <c r="DH777" s="154"/>
      <c r="DI777"/>
      <c r="DJ777"/>
      <c r="DK777" s="154"/>
      <c r="DL777"/>
      <c r="DM777"/>
      <c r="DN777" s="154"/>
      <c r="DO777"/>
      <c r="DP777"/>
      <c r="DQ777"/>
      <c r="DR777"/>
      <c r="DS777"/>
      <c r="DT777"/>
      <c r="DU777"/>
      <c r="DV777"/>
      <c r="DW777"/>
      <c r="DX777"/>
      <c r="DY777" s="154"/>
      <c r="DZ777"/>
      <c r="EA777"/>
      <c r="EB777"/>
      <c r="EC777"/>
      <c r="ED777"/>
      <c r="EE777"/>
      <c r="EF777" s="159"/>
      <c r="EG777"/>
      <c r="EH777"/>
      <c r="EI777"/>
      <c r="EJ777"/>
      <c r="EK777"/>
      <c r="EL777" s="149"/>
      <c r="EM777"/>
      <c r="EN777"/>
      <c r="EO777"/>
      <c r="EP777"/>
      <c r="EQ777"/>
      <c r="ER777" s="154"/>
      <c r="ES777"/>
      <c r="ET777"/>
      <c r="EU777"/>
      <c r="EV777"/>
      <c r="EW777"/>
      <c r="EX777"/>
      <c r="EY777"/>
      <c r="EZ777"/>
      <c r="FA777" s="154"/>
      <c r="FB777"/>
      <c r="FC777"/>
      <c r="FD777" s="154"/>
      <c r="FE777"/>
      <c r="FF777"/>
      <c r="FG777" s="154"/>
      <c r="FH777"/>
      <c r="FI777"/>
      <c r="FJ777" s="154"/>
      <c r="FK777"/>
      <c r="FL777"/>
      <c r="FM777" s="154"/>
      <c r="FN777"/>
      <c r="FO777"/>
      <c r="FP777" s="154"/>
      <c r="FQ777"/>
      <c r="FR777"/>
      <c r="FS777"/>
      <c r="FT777"/>
      <c r="FU777"/>
      <c r="FV777"/>
      <c r="FW777"/>
      <c r="FX777"/>
      <c r="FY777"/>
      <c r="FZ777"/>
      <c r="GA777" s="248"/>
    </row>
    <row r="778" spans="1:183" s="13" customFormat="1" ht="21" customHeight="1">
      <c r="A778" s="46"/>
      <c r="B778" s="50"/>
      <c r="C778" s="52"/>
      <c r="D778" s="50"/>
      <c r="E778" s="27"/>
      <c r="F778" s="34"/>
      <c r="G778" s="34"/>
      <c r="H778" s="271"/>
      <c r="I778" s="131"/>
      <c r="J778" s="34"/>
      <c r="K778" s="271"/>
      <c r="L778" s="148"/>
      <c r="M778" s="131"/>
      <c r="N778" s="190"/>
      <c r="O778" s="144"/>
      <c r="P778" s="54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 s="154"/>
      <c r="BS778"/>
      <c r="BT778"/>
      <c r="BU778"/>
      <c r="BV778"/>
      <c r="BW778"/>
      <c r="BX778" s="154"/>
      <c r="BY778"/>
      <c r="BZ778"/>
      <c r="CA778" s="154"/>
      <c r="CB778"/>
      <c r="CC778"/>
      <c r="CD778" s="154"/>
      <c r="CE778"/>
      <c r="CF778"/>
      <c r="CG778"/>
      <c r="CH778"/>
      <c r="CI778"/>
      <c r="CJ778"/>
      <c r="CK778"/>
      <c r="CL778"/>
      <c r="CM778"/>
      <c r="CN778"/>
      <c r="CO778"/>
      <c r="CP778" s="154"/>
      <c r="CQ778"/>
      <c r="CR778"/>
      <c r="CS778"/>
      <c r="CT778"/>
      <c r="CU778"/>
      <c r="CV778" s="154"/>
      <c r="CW778"/>
      <c r="CX778"/>
      <c r="CY778"/>
      <c r="CZ778"/>
      <c r="DA778"/>
      <c r="DB778"/>
      <c r="DC778"/>
      <c r="DD778"/>
      <c r="DE778"/>
      <c r="DF778"/>
      <c r="DG778"/>
      <c r="DH778" s="154"/>
      <c r="DI778"/>
      <c r="DJ778"/>
      <c r="DK778" s="154"/>
      <c r="DL778"/>
      <c r="DM778"/>
      <c r="DN778" s="154"/>
      <c r="DO778"/>
      <c r="DP778"/>
      <c r="DQ778"/>
      <c r="DR778"/>
      <c r="DS778"/>
      <c r="DT778"/>
      <c r="DU778"/>
      <c r="DV778"/>
      <c r="DW778"/>
      <c r="DX778"/>
      <c r="DY778" s="154"/>
      <c r="DZ778"/>
      <c r="EA778"/>
      <c r="EB778"/>
      <c r="EC778"/>
      <c r="ED778"/>
      <c r="EE778"/>
      <c r="EF778" s="159"/>
      <c r="EG778"/>
      <c r="EH778"/>
      <c r="EI778"/>
      <c r="EJ778"/>
      <c r="EK778"/>
      <c r="EL778" s="149"/>
      <c r="EM778"/>
      <c r="EN778"/>
      <c r="EO778"/>
      <c r="EP778"/>
      <c r="EQ778"/>
      <c r="ER778" s="154"/>
      <c r="ES778"/>
      <c r="ET778"/>
      <c r="EU778"/>
      <c r="EV778"/>
      <c r="EW778"/>
      <c r="EX778"/>
      <c r="EY778"/>
      <c r="EZ778"/>
      <c r="FA778" s="154"/>
      <c r="FB778"/>
      <c r="FC778"/>
      <c r="FD778" s="154"/>
      <c r="FE778"/>
      <c r="FF778"/>
      <c r="FG778" s="154"/>
      <c r="FH778"/>
      <c r="FI778"/>
      <c r="FJ778" s="154"/>
      <c r="FK778"/>
      <c r="FL778"/>
      <c r="FM778" s="154"/>
      <c r="FN778"/>
      <c r="FO778"/>
      <c r="FP778" s="154"/>
      <c r="FQ778"/>
      <c r="FR778"/>
      <c r="FS778"/>
      <c r="FT778"/>
      <c r="FU778"/>
      <c r="FV778"/>
      <c r="FW778"/>
      <c r="FX778"/>
      <c r="FY778"/>
      <c r="FZ778"/>
      <c r="GA778" s="248"/>
    </row>
    <row r="779" spans="1:183" s="13" customFormat="1" ht="21" customHeight="1">
      <c r="A779" s="46"/>
      <c r="B779" s="50"/>
      <c r="C779" s="52"/>
      <c r="D779" s="50"/>
      <c r="E779" s="27"/>
      <c r="F779" s="34"/>
      <c r="G779" s="34"/>
      <c r="H779" s="271"/>
      <c r="I779" s="131"/>
      <c r="J779" s="34"/>
      <c r="K779" s="271"/>
      <c r="L779" s="148"/>
      <c r="M779" s="131"/>
      <c r="N779" s="190"/>
      <c r="O779" s="144"/>
      <c r="P779" s="54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 s="154"/>
      <c r="BS779"/>
      <c r="BT779"/>
      <c r="BU779"/>
      <c r="BV779"/>
      <c r="BW779"/>
      <c r="BX779" s="154"/>
      <c r="BY779"/>
      <c r="BZ779"/>
      <c r="CA779" s="154"/>
      <c r="CB779"/>
      <c r="CC779"/>
      <c r="CD779" s="154"/>
      <c r="CE779"/>
      <c r="CF779"/>
      <c r="CG779"/>
      <c r="CH779"/>
      <c r="CI779"/>
      <c r="CJ779"/>
      <c r="CK779"/>
      <c r="CL779"/>
      <c r="CM779"/>
      <c r="CN779"/>
      <c r="CO779"/>
      <c r="CP779" s="154"/>
      <c r="CQ779"/>
      <c r="CR779"/>
      <c r="CS779"/>
      <c r="CT779"/>
      <c r="CU779"/>
      <c r="CV779" s="154"/>
      <c r="CW779"/>
      <c r="CX779"/>
      <c r="CY779"/>
      <c r="CZ779"/>
      <c r="DA779"/>
      <c r="DB779"/>
      <c r="DC779"/>
      <c r="DD779"/>
      <c r="DE779"/>
      <c r="DF779"/>
      <c r="DG779"/>
      <c r="DH779" s="154"/>
      <c r="DI779"/>
      <c r="DJ779"/>
      <c r="DK779" s="154"/>
      <c r="DL779"/>
      <c r="DM779"/>
      <c r="DN779" s="154"/>
      <c r="DO779"/>
      <c r="DP779"/>
      <c r="DQ779"/>
      <c r="DR779"/>
      <c r="DS779"/>
      <c r="DT779"/>
      <c r="DU779"/>
      <c r="DV779"/>
      <c r="DW779"/>
      <c r="DX779"/>
      <c r="DY779" s="154"/>
      <c r="DZ779"/>
      <c r="EA779"/>
      <c r="EB779"/>
      <c r="EC779"/>
      <c r="ED779"/>
      <c r="EE779"/>
      <c r="EF779" s="159"/>
      <c r="EG779"/>
      <c r="EH779"/>
      <c r="EI779"/>
      <c r="EJ779"/>
      <c r="EK779"/>
      <c r="EL779" s="149"/>
      <c r="EM779"/>
      <c r="EN779"/>
      <c r="EO779"/>
      <c r="EP779"/>
      <c r="EQ779"/>
      <c r="ER779" s="154"/>
      <c r="ES779"/>
      <c r="ET779"/>
      <c r="EU779"/>
      <c r="EV779"/>
      <c r="EW779"/>
      <c r="EX779"/>
      <c r="EY779"/>
      <c r="EZ779"/>
      <c r="FA779" s="154"/>
      <c r="FB779"/>
      <c r="FC779"/>
      <c r="FD779" s="154"/>
      <c r="FE779"/>
      <c r="FF779"/>
      <c r="FG779" s="154"/>
      <c r="FH779"/>
      <c r="FI779"/>
      <c r="FJ779" s="154"/>
      <c r="FK779"/>
      <c r="FL779"/>
      <c r="FM779" s="154"/>
      <c r="FN779"/>
      <c r="FO779"/>
      <c r="FP779" s="154"/>
      <c r="FQ779"/>
      <c r="FR779"/>
      <c r="FS779"/>
      <c r="FT779"/>
      <c r="FU779"/>
      <c r="FV779"/>
      <c r="FW779"/>
      <c r="FX779"/>
      <c r="FY779"/>
      <c r="FZ779"/>
      <c r="GA779" s="248"/>
    </row>
    <row r="780" spans="1:183" s="13" customFormat="1" ht="21" customHeight="1">
      <c r="A780" s="46"/>
      <c r="B780" s="50"/>
      <c r="C780" s="52"/>
      <c r="D780" s="50"/>
      <c r="E780" s="27"/>
      <c r="F780" s="34"/>
      <c r="G780" s="34"/>
      <c r="H780" s="271"/>
      <c r="I780" s="131"/>
      <c r="J780" s="34"/>
      <c r="K780" s="271"/>
      <c r="L780" s="148"/>
      <c r="M780" s="131"/>
      <c r="N780" s="190"/>
      <c r="O780" s="144"/>
      <c r="P780" s="54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 s="154"/>
      <c r="BS780"/>
      <c r="BT780"/>
      <c r="BU780"/>
      <c r="BV780"/>
      <c r="BW780"/>
      <c r="BX780" s="154"/>
      <c r="BY780"/>
      <c r="BZ780"/>
      <c r="CA780" s="154"/>
      <c r="CB780"/>
      <c r="CC780"/>
      <c r="CD780" s="154"/>
      <c r="CE780"/>
      <c r="CF780"/>
      <c r="CG780"/>
      <c r="CH780"/>
      <c r="CI780"/>
      <c r="CJ780"/>
      <c r="CK780"/>
      <c r="CL780"/>
      <c r="CM780"/>
      <c r="CN780"/>
      <c r="CO780"/>
      <c r="CP780" s="154"/>
      <c r="CQ780"/>
      <c r="CR780"/>
      <c r="CS780"/>
      <c r="CT780"/>
      <c r="CU780"/>
      <c r="CV780" s="154"/>
      <c r="CW780"/>
      <c r="CX780"/>
      <c r="CY780"/>
      <c r="CZ780"/>
      <c r="DA780"/>
      <c r="DB780"/>
      <c r="DC780"/>
      <c r="DD780"/>
      <c r="DE780"/>
      <c r="DF780"/>
      <c r="DG780"/>
      <c r="DH780" s="154"/>
      <c r="DI780"/>
      <c r="DJ780"/>
      <c r="DK780" s="154"/>
      <c r="DL780"/>
      <c r="DM780"/>
      <c r="DN780" s="154"/>
      <c r="DO780"/>
      <c r="DP780"/>
      <c r="DQ780"/>
      <c r="DR780"/>
      <c r="DS780"/>
      <c r="DT780"/>
      <c r="DU780"/>
      <c r="DV780"/>
      <c r="DW780"/>
      <c r="DX780"/>
      <c r="DY780" s="154"/>
      <c r="DZ780"/>
      <c r="EA780"/>
      <c r="EB780"/>
      <c r="EC780"/>
      <c r="ED780"/>
      <c r="EE780"/>
      <c r="EF780" s="159"/>
      <c r="EG780"/>
      <c r="EH780"/>
      <c r="EI780"/>
      <c r="EJ780"/>
      <c r="EK780"/>
      <c r="EL780" s="149"/>
      <c r="EM780"/>
      <c r="EN780"/>
      <c r="EO780"/>
      <c r="EP780"/>
      <c r="EQ780"/>
      <c r="ER780" s="154"/>
      <c r="ES780"/>
      <c r="ET780"/>
      <c r="EU780"/>
      <c r="EV780"/>
      <c r="EW780"/>
      <c r="EX780"/>
      <c r="EY780"/>
      <c r="EZ780"/>
      <c r="FA780" s="154"/>
      <c r="FB780"/>
      <c r="FC780"/>
      <c r="FD780" s="154"/>
      <c r="FE780"/>
      <c r="FF780"/>
      <c r="FG780" s="154"/>
      <c r="FH780"/>
      <c r="FI780"/>
      <c r="FJ780" s="154"/>
      <c r="FK780"/>
      <c r="FL780"/>
      <c r="FM780" s="154"/>
      <c r="FN780"/>
      <c r="FO780"/>
      <c r="FP780" s="154"/>
      <c r="FQ780"/>
      <c r="FR780"/>
      <c r="FS780"/>
      <c r="FT780"/>
      <c r="FU780"/>
      <c r="FV780"/>
      <c r="FW780"/>
      <c r="FX780"/>
      <c r="FY780"/>
      <c r="FZ780"/>
      <c r="GA780" s="248"/>
    </row>
    <row r="781" spans="1:183" s="13" customFormat="1" ht="21" customHeight="1">
      <c r="A781" s="46"/>
      <c r="B781" s="50"/>
      <c r="C781" s="52"/>
      <c r="D781" s="50"/>
      <c r="E781" s="27"/>
      <c r="F781" s="34"/>
      <c r="G781" s="34"/>
      <c r="H781" s="271"/>
      <c r="I781" s="131"/>
      <c r="J781" s="34"/>
      <c r="K781" s="271"/>
      <c r="L781" s="148"/>
      <c r="M781" s="131"/>
      <c r="N781" s="190"/>
      <c r="O781" s="144"/>
      <c r="P781" s="54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 s="154"/>
      <c r="BS781"/>
      <c r="BT781"/>
      <c r="BU781"/>
      <c r="BV781"/>
      <c r="BW781"/>
      <c r="BX781" s="154"/>
      <c r="BY781"/>
      <c r="BZ781"/>
      <c r="CA781" s="154"/>
      <c r="CB781"/>
      <c r="CC781"/>
      <c r="CD781" s="154"/>
      <c r="CE781"/>
      <c r="CF781"/>
      <c r="CG781"/>
      <c r="CH781"/>
      <c r="CI781"/>
      <c r="CJ781"/>
      <c r="CK781"/>
      <c r="CL781"/>
      <c r="CM781"/>
      <c r="CN781"/>
      <c r="CO781"/>
      <c r="CP781" s="154"/>
      <c r="CQ781"/>
      <c r="CR781"/>
      <c r="CS781"/>
      <c r="CT781"/>
      <c r="CU781"/>
      <c r="CV781" s="154"/>
      <c r="CW781"/>
      <c r="CX781"/>
      <c r="CY781"/>
      <c r="CZ781"/>
      <c r="DA781"/>
      <c r="DB781"/>
      <c r="DC781"/>
      <c r="DD781"/>
      <c r="DE781"/>
      <c r="DF781"/>
      <c r="DG781"/>
      <c r="DH781" s="154"/>
      <c r="DI781"/>
      <c r="DJ781"/>
      <c r="DK781" s="154"/>
      <c r="DL781"/>
      <c r="DM781"/>
      <c r="DN781" s="154"/>
      <c r="DO781"/>
      <c r="DP781"/>
      <c r="DQ781"/>
      <c r="DR781"/>
      <c r="DS781"/>
      <c r="DT781"/>
      <c r="DU781"/>
      <c r="DV781"/>
      <c r="DW781"/>
      <c r="DX781"/>
      <c r="DY781" s="154"/>
      <c r="DZ781"/>
      <c r="EA781"/>
      <c r="EB781"/>
      <c r="EC781"/>
      <c r="ED781"/>
      <c r="EE781"/>
      <c r="EF781" s="159"/>
      <c r="EG781"/>
      <c r="EH781"/>
      <c r="EI781"/>
      <c r="EJ781"/>
      <c r="EK781"/>
      <c r="EL781" s="149"/>
      <c r="EM781"/>
      <c r="EN781"/>
      <c r="EO781"/>
      <c r="EP781"/>
      <c r="EQ781"/>
      <c r="ER781" s="154"/>
      <c r="ES781"/>
      <c r="ET781"/>
      <c r="EU781"/>
      <c r="EV781"/>
      <c r="EW781"/>
      <c r="EX781"/>
      <c r="EY781"/>
      <c r="EZ781"/>
      <c r="FA781" s="154"/>
      <c r="FB781"/>
      <c r="FC781"/>
      <c r="FD781" s="154"/>
      <c r="FE781"/>
      <c r="FF781"/>
      <c r="FG781" s="154"/>
      <c r="FH781"/>
      <c r="FI781"/>
      <c r="FJ781" s="154"/>
      <c r="FK781"/>
      <c r="FL781"/>
      <c r="FM781" s="154"/>
      <c r="FN781"/>
      <c r="FO781"/>
      <c r="FP781" s="154"/>
      <c r="FQ781"/>
      <c r="FR781"/>
      <c r="FS781"/>
      <c r="FT781"/>
      <c r="FU781"/>
      <c r="FV781"/>
      <c r="FW781"/>
      <c r="FX781"/>
      <c r="FY781"/>
      <c r="FZ781"/>
      <c r="GA781" s="248"/>
    </row>
    <row r="782" spans="1:183" s="13" customFormat="1" ht="21" customHeight="1">
      <c r="A782" s="46"/>
      <c r="B782" s="50"/>
      <c r="C782" s="52"/>
      <c r="D782" s="50"/>
      <c r="E782" s="27"/>
      <c r="F782" s="34"/>
      <c r="G782" s="34"/>
      <c r="H782" s="271"/>
      <c r="I782" s="131"/>
      <c r="J782" s="34"/>
      <c r="K782" s="271"/>
      <c r="L782" s="148"/>
      <c r="M782" s="131"/>
      <c r="N782" s="190"/>
      <c r="O782" s="144"/>
      <c r="P782" s="54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 s="154"/>
      <c r="BS782"/>
      <c r="BT782"/>
      <c r="BU782"/>
      <c r="BV782"/>
      <c r="BW782"/>
      <c r="BX782" s="154"/>
      <c r="BY782"/>
      <c r="BZ782"/>
      <c r="CA782" s="154"/>
      <c r="CB782"/>
      <c r="CC782"/>
      <c r="CD782" s="154"/>
      <c r="CE782"/>
      <c r="CF782"/>
      <c r="CG782"/>
      <c r="CH782"/>
      <c r="CI782"/>
      <c r="CJ782"/>
      <c r="CK782"/>
      <c r="CL782"/>
      <c r="CM782"/>
      <c r="CN782"/>
      <c r="CO782"/>
      <c r="CP782" s="154"/>
      <c r="CQ782"/>
      <c r="CR782"/>
      <c r="CS782"/>
      <c r="CT782"/>
      <c r="CU782"/>
      <c r="CV782" s="154"/>
      <c r="CW782"/>
      <c r="CX782"/>
      <c r="CY782"/>
      <c r="CZ782"/>
      <c r="DA782"/>
      <c r="DB782"/>
      <c r="DC782"/>
      <c r="DD782"/>
      <c r="DE782"/>
      <c r="DF782"/>
      <c r="DG782"/>
      <c r="DH782" s="154"/>
      <c r="DI782"/>
      <c r="DJ782"/>
      <c r="DK782" s="154"/>
      <c r="DL782"/>
      <c r="DM782"/>
      <c r="DN782" s="154"/>
      <c r="DO782"/>
      <c r="DP782"/>
      <c r="DQ782"/>
      <c r="DR782"/>
      <c r="DS782"/>
      <c r="DT782"/>
      <c r="DU782"/>
      <c r="DV782"/>
      <c r="DW782"/>
      <c r="DX782"/>
      <c r="DY782" s="154"/>
      <c r="DZ782"/>
      <c r="EA782"/>
      <c r="EB782"/>
      <c r="EC782"/>
      <c r="ED782"/>
      <c r="EE782"/>
      <c r="EF782" s="159"/>
      <c r="EG782"/>
      <c r="EH782"/>
      <c r="EI782"/>
      <c r="EJ782"/>
      <c r="EK782"/>
      <c r="EL782" s="149"/>
      <c r="EM782"/>
      <c r="EN782"/>
      <c r="EO782"/>
      <c r="EP782"/>
      <c r="EQ782"/>
      <c r="ER782" s="154"/>
      <c r="ES782"/>
      <c r="ET782"/>
      <c r="EU782"/>
      <c r="EV782"/>
      <c r="EW782"/>
      <c r="EX782"/>
      <c r="EY782"/>
      <c r="EZ782"/>
      <c r="FA782" s="154"/>
      <c r="FB782"/>
      <c r="FC782"/>
      <c r="FD782" s="154"/>
      <c r="FE782"/>
      <c r="FF782"/>
      <c r="FG782" s="154"/>
      <c r="FH782"/>
      <c r="FI782"/>
      <c r="FJ782" s="154"/>
      <c r="FK782"/>
      <c r="FL782"/>
      <c r="FM782" s="154"/>
      <c r="FN782"/>
      <c r="FO782"/>
      <c r="FP782" s="154"/>
      <c r="FQ782"/>
      <c r="FR782"/>
      <c r="FS782"/>
      <c r="FT782"/>
      <c r="FU782"/>
      <c r="FV782"/>
      <c r="FW782"/>
      <c r="FX782"/>
      <c r="FY782"/>
      <c r="FZ782"/>
      <c r="GA782" s="248"/>
    </row>
    <row r="783" spans="1:183" s="13" customFormat="1" ht="21" customHeight="1">
      <c r="A783" s="46"/>
      <c r="B783" s="50"/>
      <c r="C783" s="52"/>
      <c r="D783" s="50"/>
      <c r="E783" s="27"/>
      <c r="F783" s="34"/>
      <c r="G783" s="34"/>
      <c r="H783" s="271"/>
      <c r="I783" s="131"/>
      <c r="J783" s="34"/>
      <c r="K783" s="271"/>
      <c r="L783" s="148"/>
      <c r="M783" s="131"/>
      <c r="N783" s="190"/>
      <c r="O783" s="144"/>
      <c r="P783" s="54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 s="154"/>
      <c r="BS783"/>
      <c r="BT783"/>
      <c r="BU783"/>
      <c r="BV783"/>
      <c r="BW783"/>
      <c r="BX783" s="154"/>
      <c r="BY783"/>
      <c r="BZ783"/>
      <c r="CA783" s="154"/>
      <c r="CB783"/>
      <c r="CC783"/>
      <c r="CD783" s="154"/>
      <c r="CE783"/>
      <c r="CF783"/>
      <c r="CG783"/>
      <c r="CH783"/>
      <c r="CI783"/>
      <c r="CJ783"/>
      <c r="CK783"/>
      <c r="CL783"/>
      <c r="CM783"/>
      <c r="CN783"/>
      <c r="CO783"/>
      <c r="CP783" s="154"/>
      <c r="CQ783"/>
      <c r="CR783"/>
      <c r="CS783"/>
      <c r="CT783"/>
      <c r="CU783"/>
      <c r="CV783" s="154"/>
      <c r="CW783"/>
      <c r="CX783"/>
      <c r="CY783"/>
      <c r="CZ783"/>
      <c r="DA783"/>
      <c r="DB783"/>
      <c r="DC783"/>
      <c r="DD783"/>
      <c r="DE783"/>
      <c r="DF783"/>
      <c r="DG783"/>
      <c r="DH783" s="154"/>
      <c r="DI783"/>
      <c r="DJ783"/>
      <c r="DK783" s="154"/>
      <c r="DL783"/>
      <c r="DM783"/>
      <c r="DN783" s="154"/>
      <c r="DO783"/>
      <c r="DP783"/>
      <c r="DQ783"/>
      <c r="DR783"/>
      <c r="DS783"/>
      <c r="DT783"/>
      <c r="DU783"/>
      <c r="DV783"/>
      <c r="DW783"/>
      <c r="DX783"/>
      <c r="DY783" s="154"/>
      <c r="DZ783"/>
      <c r="EA783"/>
      <c r="EB783"/>
      <c r="EC783"/>
      <c r="ED783"/>
      <c r="EE783"/>
      <c r="EF783" s="159"/>
      <c r="EG783"/>
      <c r="EH783"/>
      <c r="EI783"/>
      <c r="EJ783"/>
      <c r="EK783"/>
      <c r="EL783" s="149"/>
      <c r="EM783"/>
      <c r="EN783"/>
      <c r="EO783"/>
      <c r="EP783"/>
      <c r="EQ783"/>
      <c r="ER783" s="154"/>
      <c r="ES783"/>
      <c r="ET783"/>
      <c r="EU783"/>
      <c r="EV783"/>
      <c r="EW783"/>
      <c r="EX783"/>
      <c r="EY783"/>
      <c r="EZ783"/>
      <c r="FA783" s="154"/>
      <c r="FB783"/>
      <c r="FC783"/>
      <c r="FD783" s="154"/>
      <c r="FE783"/>
      <c r="FF783"/>
      <c r="FG783" s="154"/>
      <c r="FH783"/>
      <c r="FI783"/>
      <c r="FJ783" s="154"/>
      <c r="FK783"/>
      <c r="FL783"/>
      <c r="FM783" s="154"/>
      <c r="FN783"/>
      <c r="FO783"/>
      <c r="FP783" s="154"/>
      <c r="FQ783"/>
      <c r="FR783"/>
      <c r="FS783"/>
      <c r="FT783"/>
      <c r="FU783"/>
      <c r="FV783"/>
      <c r="FW783"/>
      <c r="FX783"/>
      <c r="FY783"/>
      <c r="FZ783"/>
      <c r="GA783" s="248"/>
    </row>
    <row r="784" spans="1:183" s="13" customFormat="1" ht="21" customHeight="1">
      <c r="A784" s="46"/>
      <c r="B784" s="50"/>
      <c r="C784" s="52"/>
      <c r="D784" s="50"/>
      <c r="E784" s="27"/>
      <c r="F784" s="34"/>
      <c r="G784" s="34"/>
      <c r="H784" s="271"/>
      <c r="I784" s="131"/>
      <c r="J784" s="34"/>
      <c r="K784" s="271"/>
      <c r="L784" s="148"/>
      <c r="M784" s="131"/>
      <c r="N784" s="190"/>
      <c r="O784" s="144"/>
      <c r="P784" s="5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 s="154"/>
      <c r="BS784"/>
      <c r="BT784"/>
      <c r="BU784"/>
      <c r="BV784"/>
      <c r="BW784"/>
      <c r="BX784" s="154"/>
      <c r="BY784"/>
      <c r="BZ784"/>
      <c r="CA784" s="154"/>
      <c r="CB784"/>
      <c r="CC784"/>
      <c r="CD784" s="154"/>
      <c r="CE784"/>
      <c r="CF784"/>
      <c r="CG784"/>
      <c r="CH784"/>
      <c r="CI784"/>
      <c r="CJ784"/>
      <c r="CK784"/>
      <c r="CL784"/>
      <c r="CM784"/>
      <c r="CN784"/>
      <c r="CO784"/>
      <c r="CP784" s="154"/>
      <c r="CQ784"/>
      <c r="CR784"/>
      <c r="CS784"/>
      <c r="CT784"/>
      <c r="CU784"/>
      <c r="CV784" s="154"/>
      <c r="CW784"/>
      <c r="CX784"/>
      <c r="CY784"/>
      <c r="CZ784"/>
      <c r="DA784"/>
      <c r="DB784"/>
      <c r="DC784"/>
      <c r="DD784"/>
      <c r="DE784"/>
      <c r="DF784"/>
      <c r="DG784"/>
      <c r="DH784" s="154"/>
      <c r="DI784"/>
      <c r="DJ784"/>
      <c r="DK784" s="154"/>
      <c r="DL784"/>
      <c r="DM784"/>
      <c r="DN784" s="154"/>
      <c r="DO784"/>
      <c r="DP784"/>
      <c r="DQ784"/>
      <c r="DR784"/>
      <c r="DS784"/>
      <c r="DT784"/>
      <c r="DU784"/>
      <c r="DV784"/>
      <c r="DW784"/>
      <c r="DX784"/>
      <c r="DY784" s="154"/>
      <c r="DZ784"/>
      <c r="EA784"/>
      <c r="EB784"/>
      <c r="EC784"/>
      <c r="ED784"/>
      <c r="EE784"/>
      <c r="EF784" s="159"/>
      <c r="EG784"/>
      <c r="EH784"/>
      <c r="EI784"/>
      <c r="EJ784"/>
      <c r="EK784"/>
      <c r="EL784" s="149"/>
      <c r="EM784"/>
      <c r="EN784"/>
      <c r="EO784"/>
      <c r="EP784"/>
      <c r="EQ784"/>
      <c r="ER784" s="154"/>
      <c r="ES784"/>
      <c r="ET784"/>
      <c r="EU784"/>
      <c r="EV784"/>
      <c r="EW784"/>
      <c r="EX784"/>
      <c r="EY784"/>
      <c r="EZ784"/>
      <c r="FA784" s="154"/>
      <c r="FB784"/>
      <c r="FC784"/>
      <c r="FD784" s="154"/>
      <c r="FE784"/>
      <c r="FF784"/>
      <c r="FG784" s="154"/>
      <c r="FH784"/>
      <c r="FI784"/>
      <c r="FJ784" s="154"/>
      <c r="FK784"/>
      <c r="FL784"/>
      <c r="FM784" s="154"/>
      <c r="FN784"/>
      <c r="FO784"/>
      <c r="FP784" s="154"/>
      <c r="FQ784"/>
      <c r="FR784"/>
      <c r="FS784"/>
      <c r="FT784"/>
      <c r="FU784"/>
      <c r="FV784"/>
      <c r="FW784"/>
      <c r="FX784"/>
      <c r="FY784"/>
      <c r="FZ784"/>
      <c r="GA784" s="248"/>
    </row>
    <row r="785" spans="1:183" s="13" customFormat="1" ht="21" customHeight="1">
      <c r="A785" s="46"/>
      <c r="B785" s="50"/>
      <c r="C785" s="52"/>
      <c r="D785" s="50"/>
      <c r="E785" s="27"/>
      <c r="F785" s="34"/>
      <c r="G785" s="34"/>
      <c r="H785" s="271"/>
      <c r="I785" s="131"/>
      <c r="J785" s="34"/>
      <c r="K785" s="271"/>
      <c r="L785" s="148"/>
      <c r="M785" s="131"/>
      <c r="N785" s="190"/>
      <c r="O785" s="144"/>
      <c r="P785" s="54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 s="154"/>
      <c r="BS785"/>
      <c r="BT785"/>
      <c r="BU785"/>
      <c r="BV785"/>
      <c r="BW785"/>
      <c r="BX785" s="154"/>
      <c r="BY785"/>
      <c r="BZ785"/>
      <c r="CA785" s="154"/>
      <c r="CB785"/>
      <c r="CC785"/>
      <c r="CD785" s="154"/>
      <c r="CE785"/>
      <c r="CF785"/>
      <c r="CG785"/>
      <c r="CH785"/>
      <c r="CI785"/>
      <c r="CJ785"/>
      <c r="CK785"/>
      <c r="CL785"/>
      <c r="CM785"/>
      <c r="CN785"/>
      <c r="CO785"/>
      <c r="CP785" s="154"/>
      <c r="CQ785"/>
      <c r="CR785"/>
      <c r="CS785"/>
      <c r="CT785"/>
      <c r="CU785"/>
      <c r="CV785" s="154"/>
      <c r="CW785"/>
      <c r="CX785"/>
      <c r="CY785"/>
      <c r="CZ785"/>
      <c r="DA785"/>
      <c r="DB785"/>
      <c r="DC785"/>
      <c r="DD785"/>
      <c r="DE785"/>
      <c r="DF785"/>
      <c r="DG785"/>
      <c r="DH785" s="154"/>
      <c r="DI785"/>
      <c r="DJ785"/>
      <c r="DK785" s="154"/>
      <c r="DL785"/>
      <c r="DM785"/>
      <c r="DN785" s="154"/>
      <c r="DO785"/>
      <c r="DP785"/>
      <c r="DQ785"/>
      <c r="DR785"/>
      <c r="DS785"/>
      <c r="DT785"/>
      <c r="DU785"/>
      <c r="DV785"/>
      <c r="DW785"/>
      <c r="DX785"/>
      <c r="DY785" s="154"/>
      <c r="DZ785"/>
      <c r="EA785"/>
      <c r="EB785"/>
      <c r="EC785"/>
      <c r="ED785"/>
      <c r="EE785"/>
      <c r="EF785" s="159"/>
      <c r="EG785"/>
      <c r="EH785"/>
      <c r="EI785"/>
      <c r="EJ785"/>
      <c r="EK785"/>
      <c r="EL785" s="149"/>
      <c r="EM785"/>
      <c r="EN785"/>
      <c r="EO785"/>
      <c r="EP785"/>
      <c r="EQ785"/>
      <c r="ER785" s="154"/>
      <c r="ES785"/>
      <c r="ET785"/>
      <c r="EU785"/>
      <c r="EV785"/>
      <c r="EW785"/>
      <c r="EX785"/>
      <c r="EY785"/>
      <c r="EZ785"/>
      <c r="FA785" s="154"/>
      <c r="FB785"/>
      <c r="FC785"/>
      <c r="FD785" s="154"/>
      <c r="FE785"/>
      <c r="FF785"/>
      <c r="FG785" s="154"/>
      <c r="FH785"/>
      <c r="FI785"/>
      <c r="FJ785" s="154"/>
      <c r="FK785"/>
      <c r="FL785"/>
      <c r="FM785" s="154"/>
      <c r="FN785"/>
      <c r="FO785"/>
      <c r="FP785" s="154"/>
      <c r="FQ785"/>
      <c r="FR785"/>
      <c r="FS785"/>
      <c r="FT785"/>
      <c r="FU785"/>
      <c r="FV785"/>
      <c r="FW785"/>
      <c r="FX785"/>
      <c r="FY785"/>
      <c r="FZ785"/>
      <c r="GA785" s="248"/>
    </row>
    <row r="786" spans="1:183" s="13" customFormat="1" ht="21" customHeight="1">
      <c r="A786" s="46"/>
      <c r="B786" s="50"/>
      <c r="C786" s="52"/>
      <c r="D786" s="50"/>
      <c r="E786" s="27"/>
      <c r="F786" s="34"/>
      <c r="G786" s="34"/>
      <c r="H786" s="271"/>
      <c r="I786" s="131"/>
      <c r="J786" s="34"/>
      <c r="K786" s="271"/>
      <c r="L786" s="148"/>
      <c r="M786" s="131"/>
      <c r="N786" s="190"/>
      <c r="O786" s="144"/>
      <c r="P786" s="54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 s="154"/>
      <c r="BS786"/>
      <c r="BT786"/>
      <c r="BU786"/>
      <c r="BV786"/>
      <c r="BW786"/>
      <c r="BX786" s="154"/>
      <c r="BY786"/>
      <c r="BZ786"/>
      <c r="CA786" s="154"/>
      <c r="CB786"/>
      <c r="CC786"/>
      <c r="CD786" s="154"/>
      <c r="CE786"/>
      <c r="CF786"/>
      <c r="CG786"/>
      <c r="CH786"/>
      <c r="CI786"/>
      <c r="CJ786"/>
      <c r="CK786"/>
      <c r="CL786"/>
      <c r="CM786"/>
      <c r="CN786"/>
      <c r="CO786"/>
      <c r="CP786" s="154"/>
      <c r="CQ786"/>
      <c r="CR786"/>
      <c r="CS786"/>
      <c r="CT786"/>
      <c r="CU786"/>
      <c r="CV786" s="154"/>
      <c r="CW786"/>
      <c r="CX786"/>
      <c r="CY786"/>
      <c r="CZ786"/>
      <c r="DA786"/>
      <c r="DB786"/>
      <c r="DC786"/>
      <c r="DD786"/>
      <c r="DE786"/>
      <c r="DF786"/>
      <c r="DG786"/>
      <c r="DH786" s="154"/>
      <c r="DI786"/>
      <c r="DJ786"/>
      <c r="DK786" s="154"/>
      <c r="DL786"/>
      <c r="DM786"/>
      <c r="DN786" s="154"/>
      <c r="DO786"/>
      <c r="DP786"/>
      <c r="DQ786"/>
      <c r="DR786"/>
      <c r="DS786"/>
      <c r="DT786"/>
      <c r="DU786"/>
      <c r="DV786"/>
      <c r="DW786"/>
      <c r="DX786"/>
      <c r="DY786" s="154"/>
      <c r="DZ786"/>
      <c r="EA786"/>
      <c r="EB786"/>
      <c r="EC786"/>
      <c r="ED786"/>
      <c r="EE786"/>
      <c r="EF786" s="159"/>
      <c r="EG786"/>
      <c r="EH786"/>
      <c r="EI786"/>
      <c r="EJ786"/>
      <c r="EK786"/>
      <c r="EL786" s="149"/>
      <c r="EM786"/>
      <c r="EN786"/>
      <c r="EO786"/>
      <c r="EP786"/>
      <c r="EQ786"/>
      <c r="ER786" s="154"/>
      <c r="ES786"/>
      <c r="ET786"/>
      <c r="EU786"/>
      <c r="EV786"/>
      <c r="EW786"/>
      <c r="EX786"/>
      <c r="EY786"/>
      <c r="EZ786"/>
      <c r="FA786" s="154"/>
      <c r="FB786"/>
      <c r="FC786"/>
      <c r="FD786" s="154"/>
      <c r="FE786"/>
      <c r="FF786"/>
      <c r="FG786" s="154"/>
      <c r="FH786"/>
      <c r="FI786"/>
      <c r="FJ786" s="154"/>
      <c r="FK786"/>
      <c r="FL786"/>
      <c r="FM786" s="154"/>
      <c r="FN786"/>
      <c r="FO786"/>
      <c r="FP786" s="154"/>
      <c r="FQ786"/>
      <c r="FR786"/>
      <c r="FS786"/>
      <c r="FT786"/>
      <c r="FU786"/>
      <c r="FV786"/>
      <c r="FW786"/>
      <c r="FX786"/>
      <c r="FY786"/>
      <c r="FZ786"/>
      <c r="GA786" s="248"/>
    </row>
    <row r="787" spans="1:183" s="13" customFormat="1" ht="21" customHeight="1">
      <c r="A787" s="46"/>
      <c r="B787" s="50"/>
      <c r="C787" s="52"/>
      <c r="D787" s="50"/>
      <c r="E787" s="27"/>
      <c r="F787" s="34"/>
      <c r="G787" s="34"/>
      <c r="H787" s="271"/>
      <c r="I787" s="131"/>
      <c r="J787" s="34"/>
      <c r="K787" s="271"/>
      <c r="L787" s="148"/>
      <c r="M787" s="131"/>
      <c r="N787" s="190"/>
      <c r="O787" s="144"/>
      <c r="P787" s="54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 s="154"/>
      <c r="BS787"/>
      <c r="BT787"/>
      <c r="BU787"/>
      <c r="BV787"/>
      <c r="BW787"/>
      <c r="BX787" s="154"/>
      <c r="BY787"/>
      <c r="BZ787"/>
      <c r="CA787" s="154"/>
      <c r="CB787"/>
      <c r="CC787"/>
      <c r="CD787" s="154"/>
      <c r="CE787"/>
      <c r="CF787"/>
      <c r="CG787"/>
      <c r="CH787"/>
      <c r="CI787"/>
      <c r="CJ787"/>
      <c r="CK787"/>
      <c r="CL787"/>
      <c r="CM787"/>
      <c r="CN787"/>
      <c r="CO787"/>
      <c r="CP787" s="154"/>
      <c r="CQ787"/>
      <c r="CR787"/>
      <c r="CS787"/>
      <c r="CT787"/>
      <c r="CU787"/>
      <c r="CV787" s="154"/>
      <c r="CW787"/>
      <c r="CX787"/>
      <c r="CY787"/>
      <c r="CZ787"/>
      <c r="DA787"/>
      <c r="DB787"/>
      <c r="DC787"/>
      <c r="DD787"/>
      <c r="DE787"/>
      <c r="DF787"/>
      <c r="DG787"/>
      <c r="DH787" s="154"/>
      <c r="DI787"/>
      <c r="DJ787"/>
      <c r="DK787" s="154"/>
      <c r="DL787"/>
      <c r="DM787"/>
      <c r="DN787" s="154"/>
      <c r="DO787"/>
      <c r="DP787"/>
      <c r="DQ787"/>
      <c r="DR787"/>
      <c r="DS787"/>
      <c r="DT787"/>
      <c r="DU787"/>
      <c r="DV787"/>
      <c r="DW787"/>
      <c r="DX787"/>
      <c r="DY787" s="154"/>
      <c r="DZ787"/>
      <c r="EA787"/>
      <c r="EB787"/>
      <c r="EC787"/>
      <c r="ED787"/>
      <c r="EE787"/>
      <c r="EF787" s="159"/>
      <c r="EG787"/>
      <c r="EH787"/>
      <c r="EI787"/>
      <c r="EJ787"/>
      <c r="EK787"/>
      <c r="EL787" s="149"/>
      <c r="EM787"/>
      <c r="EN787"/>
      <c r="EO787"/>
      <c r="EP787"/>
      <c r="EQ787"/>
      <c r="ER787" s="154"/>
      <c r="ES787"/>
      <c r="ET787"/>
      <c r="EU787"/>
      <c r="EV787"/>
      <c r="EW787"/>
      <c r="EX787"/>
      <c r="EY787"/>
      <c r="EZ787"/>
      <c r="FA787" s="154"/>
      <c r="FB787"/>
      <c r="FC787"/>
      <c r="FD787" s="154"/>
      <c r="FE787"/>
      <c r="FF787"/>
      <c r="FG787" s="154"/>
      <c r="FH787"/>
      <c r="FI787"/>
      <c r="FJ787" s="154"/>
      <c r="FK787"/>
      <c r="FL787"/>
      <c r="FM787" s="154"/>
      <c r="FN787"/>
      <c r="FO787"/>
      <c r="FP787" s="154"/>
      <c r="FQ787"/>
      <c r="FR787"/>
      <c r="FS787"/>
      <c r="FT787"/>
      <c r="FU787"/>
      <c r="FV787"/>
      <c r="FW787"/>
      <c r="FX787"/>
      <c r="FY787"/>
      <c r="FZ787"/>
      <c r="GA787" s="248"/>
    </row>
    <row r="788" spans="1:183" s="13" customFormat="1" ht="21" customHeight="1">
      <c r="A788" s="46"/>
      <c r="B788" s="50"/>
      <c r="C788" s="52"/>
      <c r="D788" s="50"/>
      <c r="E788" s="27"/>
      <c r="F788" s="34"/>
      <c r="G788" s="34"/>
      <c r="H788" s="271"/>
      <c r="I788" s="131"/>
      <c r="J788" s="34"/>
      <c r="K788" s="271"/>
      <c r="L788" s="148"/>
      <c r="M788" s="131"/>
      <c r="N788" s="190"/>
      <c r="O788" s="144"/>
      <c r="P788" s="54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 s="154"/>
      <c r="BS788"/>
      <c r="BT788"/>
      <c r="BU788"/>
      <c r="BV788"/>
      <c r="BW788"/>
      <c r="BX788" s="154"/>
      <c r="BY788"/>
      <c r="BZ788"/>
      <c r="CA788" s="154"/>
      <c r="CB788"/>
      <c r="CC788"/>
      <c r="CD788" s="154"/>
      <c r="CE788"/>
      <c r="CF788"/>
      <c r="CG788"/>
      <c r="CH788"/>
      <c r="CI788"/>
      <c r="CJ788"/>
      <c r="CK788"/>
      <c r="CL788"/>
      <c r="CM788"/>
      <c r="CN788"/>
      <c r="CO788"/>
      <c r="CP788" s="154"/>
      <c r="CQ788"/>
      <c r="CR788"/>
      <c r="CS788"/>
      <c r="CT788"/>
      <c r="CU788"/>
      <c r="CV788" s="154"/>
      <c r="CW788"/>
      <c r="CX788"/>
      <c r="CY788"/>
      <c r="CZ788"/>
      <c r="DA788"/>
      <c r="DB788"/>
      <c r="DC788"/>
      <c r="DD788"/>
      <c r="DE788"/>
      <c r="DF788"/>
      <c r="DG788"/>
      <c r="DH788" s="154"/>
      <c r="DI788"/>
      <c r="DJ788"/>
      <c r="DK788" s="154"/>
      <c r="DL788"/>
      <c r="DM788"/>
      <c r="DN788" s="154"/>
      <c r="DO788"/>
      <c r="DP788"/>
      <c r="DQ788"/>
      <c r="DR788"/>
      <c r="DS788"/>
      <c r="DT788"/>
      <c r="DU788"/>
      <c r="DV788"/>
      <c r="DW788"/>
      <c r="DX788"/>
      <c r="DY788" s="154"/>
      <c r="DZ788"/>
      <c r="EA788"/>
      <c r="EB788"/>
      <c r="EC788"/>
      <c r="ED788"/>
      <c r="EE788"/>
      <c r="EF788" s="159"/>
      <c r="EG788"/>
      <c r="EH788"/>
      <c r="EI788"/>
      <c r="EJ788"/>
      <c r="EK788"/>
      <c r="EL788" s="149"/>
      <c r="EM788"/>
      <c r="EN788"/>
      <c r="EO788"/>
      <c r="EP788"/>
      <c r="EQ788"/>
      <c r="ER788" s="154"/>
      <c r="ES788"/>
      <c r="ET788"/>
      <c r="EU788"/>
      <c r="EV788"/>
      <c r="EW788"/>
      <c r="EX788"/>
      <c r="EY788"/>
      <c r="EZ788"/>
      <c r="FA788" s="154"/>
      <c r="FB788"/>
      <c r="FC788"/>
      <c r="FD788" s="154"/>
      <c r="FE788"/>
      <c r="FF788"/>
      <c r="FG788" s="154"/>
      <c r="FH788"/>
      <c r="FI788"/>
      <c r="FJ788" s="154"/>
      <c r="FK788"/>
      <c r="FL788"/>
      <c r="FM788" s="154"/>
      <c r="FN788"/>
      <c r="FO788"/>
      <c r="FP788" s="154"/>
      <c r="FQ788"/>
      <c r="FR788"/>
      <c r="FS788"/>
      <c r="FT788"/>
      <c r="FU788"/>
      <c r="FV788"/>
      <c r="FW788"/>
      <c r="FX788"/>
      <c r="FY788"/>
      <c r="FZ788"/>
      <c r="GA788" s="248"/>
    </row>
    <row r="789" spans="1:183" s="13" customFormat="1" ht="21" customHeight="1">
      <c r="A789" s="46"/>
      <c r="B789" s="50"/>
      <c r="C789" s="52"/>
      <c r="D789" s="50"/>
      <c r="E789" s="27"/>
      <c r="F789" s="34"/>
      <c r="G789" s="34"/>
      <c r="H789" s="271"/>
      <c r="I789" s="131"/>
      <c r="J789" s="34"/>
      <c r="K789" s="271"/>
      <c r="L789" s="148"/>
      <c r="M789" s="131"/>
      <c r="N789" s="190"/>
      <c r="O789" s="144"/>
      <c r="P789" s="54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 s="154"/>
      <c r="BS789"/>
      <c r="BT789"/>
      <c r="BU789"/>
      <c r="BV789"/>
      <c r="BW789"/>
      <c r="BX789" s="154"/>
      <c r="BY789"/>
      <c r="BZ789"/>
      <c r="CA789" s="154"/>
      <c r="CB789"/>
      <c r="CC789"/>
      <c r="CD789" s="154"/>
      <c r="CE789"/>
      <c r="CF789"/>
      <c r="CG789"/>
      <c r="CH789"/>
      <c r="CI789"/>
      <c r="CJ789"/>
      <c r="CK789"/>
      <c r="CL789"/>
      <c r="CM789"/>
      <c r="CN789"/>
      <c r="CO789"/>
      <c r="CP789" s="154"/>
      <c r="CQ789"/>
      <c r="CR789"/>
      <c r="CS789"/>
      <c r="CT789"/>
      <c r="CU789"/>
      <c r="CV789" s="154"/>
      <c r="CW789"/>
      <c r="CX789"/>
      <c r="CY789"/>
      <c r="CZ789"/>
      <c r="DA789"/>
      <c r="DB789"/>
      <c r="DC789"/>
      <c r="DD789"/>
      <c r="DE789"/>
      <c r="DF789"/>
      <c r="DG789"/>
      <c r="DH789" s="154"/>
      <c r="DI789"/>
      <c r="DJ789"/>
      <c r="DK789" s="154"/>
      <c r="DL789"/>
      <c r="DM789"/>
      <c r="DN789" s="154"/>
      <c r="DO789"/>
      <c r="DP789"/>
      <c r="DQ789"/>
      <c r="DR789"/>
      <c r="DS789"/>
      <c r="DT789"/>
      <c r="DU789"/>
      <c r="DV789"/>
      <c r="DW789"/>
      <c r="DX789"/>
      <c r="DY789" s="154"/>
      <c r="DZ789"/>
      <c r="EA789"/>
      <c r="EB789"/>
      <c r="EC789"/>
      <c r="ED789"/>
      <c r="EE789"/>
      <c r="EF789" s="159"/>
      <c r="EG789"/>
      <c r="EH789"/>
      <c r="EI789"/>
      <c r="EJ789"/>
      <c r="EK789"/>
      <c r="EL789" s="149"/>
      <c r="EM789"/>
      <c r="EN789"/>
      <c r="EO789"/>
      <c r="EP789"/>
      <c r="EQ789"/>
      <c r="ER789" s="154"/>
      <c r="ES789"/>
      <c r="ET789"/>
      <c r="EU789"/>
      <c r="EV789"/>
      <c r="EW789"/>
      <c r="EX789"/>
      <c r="EY789"/>
      <c r="EZ789"/>
      <c r="FA789" s="154"/>
      <c r="FB789"/>
      <c r="FC789"/>
      <c r="FD789" s="154"/>
      <c r="FE789"/>
      <c r="FF789"/>
      <c r="FG789" s="154"/>
      <c r="FH789"/>
      <c r="FI789"/>
      <c r="FJ789" s="154"/>
      <c r="FK789"/>
      <c r="FL789"/>
      <c r="FM789" s="154"/>
      <c r="FN789"/>
      <c r="FO789"/>
      <c r="FP789" s="154"/>
      <c r="FQ789"/>
      <c r="FR789"/>
      <c r="FS789"/>
      <c r="FT789"/>
      <c r="FU789"/>
      <c r="FV789"/>
      <c r="FW789"/>
      <c r="FX789"/>
      <c r="FY789"/>
      <c r="FZ789"/>
      <c r="GA789" s="248"/>
    </row>
    <row r="790" spans="1:183" s="13" customFormat="1" ht="21" customHeight="1">
      <c r="A790" s="46"/>
      <c r="B790" s="50"/>
      <c r="C790" s="52"/>
      <c r="D790" s="50"/>
      <c r="E790" s="27"/>
      <c r="F790" s="34"/>
      <c r="G790" s="34"/>
      <c r="H790" s="271"/>
      <c r="I790" s="131"/>
      <c r="J790" s="34"/>
      <c r="K790" s="271"/>
      <c r="L790" s="148"/>
      <c r="M790" s="131"/>
      <c r="N790" s="190"/>
      <c r="O790" s="144"/>
      <c r="P790" s="54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 s="154"/>
      <c r="BS790"/>
      <c r="BT790"/>
      <c r="BU790"/>
      <c r="BV790"/>
      <c r="BW790"/>
      <c r="BX790" s="154"/>
      <c r="BY790"/>
      <c r="BZ790"/>
      <c r="CA790" s="154"/>
      <c r="CB790"/>
      <c r="CC790"/>
      <c r="CD790" s="154"/>
      <c r="CE790"/>
      <c r="CF790"/>
      <c r="CG790"/>
      <c r="CH790"/>
      <c r="CI790"/>
      <c r="CJ790"/>
      <c r="CK790"/>
      <c r="CL790"/>
      <c r="CM790"/>
      <c r="CN790"/>
      <c r="CO790"/>
      <c r="CP790" s="154"/>
      <c r="CQ790"/>
      <c r="CR790"/>
      <c r="CS790"/>
      <c r="CT790"/>
      <c r="CU790"/>
      <c r="CV790" s="154"/>
      <c r="CW790"/>
      <c r="CX790"/>
      <c r="CY790"/>
      <c r="CZ790"/>
      <c r="DA790"/>
      <c r="DB790"/>
      <c r="DC790"/>
      <c r="DD790"/>
      <c r="DE790"/>
      <c r="DF790"/>
      <c r="DG790"/>
      <c r="DH790" s="154"/>
      <c r="DI790"/>
      <c r="DJ790"/>
      <c r="DK790" s="154"/>
      <c r="DL790"/>
      <c r="DM790"/>
      <c r="DN790" s="154"/>
      <c r="DO790"/>
      <c r="DP790"/>
      <c r="DQ790"/>
      <c r="DR790"/>
      <c r="DS790"/>
      <c r="DT790"/>
      <c r="DU790"/>
      <c r="DV790"/>
      <c r="DW790"/>
      <c r="DX790"/>
      <c r="DY790" s="154"/>
      <c r="DZ790"/>
      <c r="EA790"/>
      <c r="EB790"/>
      <c r="EC790"/>
      <c r="ED790"/>
      <c r="EE790"/>
      <c r="EF790" s="159"/>
      <c r="EG790"/>
      <c r="EH790"/>
      <c r="EI790"/>
      <c r="EJ790"/>
      <c r="EK790"/>
      <c r="EL790" s="149"/>
      <c r="EM790"/>
      <c r="EN790"/>
      <c r="EO790"/>
      <c r="EP790"/>
      <c r="EQ790"/>
      <c r="ER790" s="154"/>
      <c r="ES790"/>
      <c r="ET790"/>
      <c r="EU790"/>
      <c r="EV790"/>
      <c r="EW790"/>
      <c r="EX790"/>
      <c r="EY790"/>
      <c r="EZ790"/>
      <c r="FA790" s="154"/>
      <c r="FB790"/>
      <c r="FC790"/>
      <c r="FD790" s="154"/>
      <c r="FE790"/>
      <c r="FF790"/>
      <c r="FG790" s="154"/>
      <c r="FH790"/>
      <c r="FI790"/>
      <c r="FJ790" s="154"/>
      <c r="FK790"/>
      <c r="FL790"/>
      <c r="FM790" s="154"/>
      <c r="FN790"/>
      <c r="FO790"/>
      <c r="FP790" s="154"/>
      <c r="FQ790"/>
      <c r="FR790"/>
      <c r="FS790"/>
      <c r="FT790"/>
      <c r="FU790"/>
      <c r="FV790"/>
      <c r="FW790"/>
      <c r="FX790"/>
      <c r="FY790"/>
      <c r="FZ790"/>
      <c r="GA790" s="248"/>
    </row>
    <row r="791" spans="1:183" s="13" customFormat="1" ht="21" customHeight="1">
      <c r="A791" s="46"/>
      <c r="B791" s="50"/>
      <c r="C791" s="52"/>
      <c r="D791" s="50"/>
      <c r="E791" s="27"/>
      <c r="F791" s="34"/>
      <c r="G791" s="34"/>
      <c r="H791" s="271"/>
      <c r="I791" s="131"/>
      <c r="J791" s="34"/>
      <c r="K791" s="271"/>
      <c r="L791" s="148"/>
      <c r="M791" s="131"/>
      <c r="N791" s="190"/>
      <c r="O791" s="144"/>
      <c r="P791" s="54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 s="154"/>
      <c r="BS791"/>
      <c r="BT791"/>
      <c r="BU791"/>
      <c r="BV791"/>
      <c r="BW791"/>
      <c r="BX791" s="154"/>
      <c r="BY791"/>
      <c r="BZ791"/>
      <c r="CA791" s="154"/>
      <c r="CB791"/>
      <c r="CC791"/>
      <c r="CD791" s="154"/>
      <c r="CE791"/>
      <c r="CF791"/>
      <c r="CG791"/>
      <c r="CH791"/>
      <c r="CI791"/>
      <c r="CJ791"/>
      <c r="CK791"/>
      <c r="CL791"/>
      <c r="CM791"/>
      <c r="CN791"/>
      <c r="CO791"/>
      <c r="CP791" s="154"/>
      <c r="CQ791"/>
      <c r="CR791"/>
      <c r="CS791"/>
      <c r="CT791"/>
      <c r="CU791"/>
      <c r="CV791" s="154"/>
      <c r="CW791"/>
      <c r="CX791"/>
      <c r="CY791"/>
      <c r="CZ791"/>
      <c r="DA791"/>
      <c r="DB791"/>
      <c r="DC791"/>
      <c r="DD791"/>
      <c r="DE791"/>
      <c r="DF791"/>
      <c r="DG791"/>
      <c r="DH791" s="154"/>
      <c r="DI791"/>
      <c r="DJ791"/>
      <c r="DK791" s="154"/>
      <c r="DL791"/>
      <c r="DM791"/>
      <c r="DN791" s="154"/>
      <c r="DO791"/>
      <c r="DP791"/>
      <c r="DQ791"/>
      <c r="DR791"/>
      <c r="DS791"/>
      <c r="DT791"/>
      <c r="DU791"/>
      <c r="DV791"/>
      <c r="DW791"/>
      <c r="DX791"/>
      <c r="DY791" s="154"/>
      <c r="DZ791"/>
      <c r="EA791"/>
      <c r="EB791"/>
      <c r="EC791"/>
      <c r="ED791"/>
      <c r="EE791"/>
      <c r="EF791" s="159"/>
      <c r="EG791"/>
      <c r="EH791"/>
      <c r="EI791"/>
      <c r="EJ791"/>
      <c r="EK791"/>
      <c r="EL791" s="149"/>
      <c r="EM791"/>
      <c r="EN791"/>
      <c r="EO791"/>
      <c r="EP791"/>
      <c r="EQ791"/>
      <c r="ER791" s="154"/>
      <c r="ES791"/>
      <c r="ET791"/>
      <c r="EU791"/>
      <c r="EV791"/>
      <c r="EW791"/>
      <c r="EX791"/>
      <c r="EY791"/>
      <c r="EZ791"/>
      <c r="FA791" s="154"/>
      <c r="FB791"/>
      <c r="FC791"/>
      <c r="FD791" s="154"/>
      <c r="FE791"/>
      <c r="FF791"/>
      <c r="FG791" s="154"/>
      <c r="FH791"/>
      <c r="FI791"/>
      <c r="FJ791" s="154"/>
      <c r="FK791"/>
      <c r="FL791"/>
      <c r="FM791" s="154"/>
      <c r="FN791"/>
      <c r="FO791"/>
      <c r="FP791" s="154"/>
      <c r="FQ791"/>
      <c r="FR791"/>
      <c r="FS791"/>
      <c r="FT791"/>
      <c r="FU791"/>
      <c r="FV791"/>
      <c r="FW791"/>
      <c r="FX791"/>
      <c r="FY791"/>
      <c r="FZ791"/>
      <c r="GA791" s="248"/>
    </row>
    <row r="792" spans="1:183" s="13" customFormat="1" ht="21" customHeight="1">
      <c r="A792" s="46"/>
      <c r="B792" s="50"/>
      <c r="C792" s="52"/>
      <c r="D792" s="50"/>
      <c r="E792" s="27"/>
      <c r="F792" s="34"/>
      <c r="G792" s="34"/>
      <c r="H792" s="271"/>
      <c r="I792" s="131"/>
      <c r="J792" s="34"/>
      <c r="K792" s="271"/>
      <c r="L792" s="148"/>
      <c r="M792" s="131"/>
      <c r="N792" s="190"/>
      <c r="O792" s="144"/>
      <c r="P792" s="54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 s="154"/>
      <c r="BS792"/>
      <c r="BT792"/>
      <c r="BU792"/>
      <c r="BV792"/>
      <c r="BW792"/>
      <c r="BX792" s="154"/>
      <c r="BY792"/>
      <c r="BZ792"/>
      <c r="CA792" s="154"/>
      <c r="CB792"/>
      <c r="CC792"/>
      <c r="CD792" s="154"/>
      <c r="CE792"/>
      <c r="CF792"/>
      <c r="CG792"/>
      <c r="CH792"/>
      <c r="CI792"/>
      <c r="CJ792"/>
      <c r="CK792"/>
      <c r="CL792"/>
      <c r="CM792"/>
      <c r="CN792"/>
      <c r="CO792"/>
      <c r="CP792" s="154"/>
      <c r="CQ792"/>
      <c r="CR792"/>
      <c r="CS792"/>
      <c r="CT792"/>
      <c r="CU792"/>
      <c r="CV792" s="154"/>
      <c r="CW792"/>
      <c r="CX792"/>
      <c r="CY792"/>
      <c r="CZ792"/>
      <c r="DA792"/>
      <c r="DB792"/>
      <c r="DC792"/>
      <c r="DD792"/>
      <c r="DE792"/>
      <c r="DF792"/>
      <c r="DG792"/>
      <c r="DH792" s="154"/>
      <c r="DI792"/>
      <c r="DJ792"/>
      <c r="DK792" s="154"/>
      <c r="DL792"/>
      <c r="DM792"/>
      <c r="DN792" s="154"/>
      <c r="DO792"/>
      <c r="DP792"/>
      <c r="DQ792"/>
      <c r="DR792"/>
      <c r="DS792"/>
      <c r="DT792"/>
      <c r="DU792"/>
      <c r="DV792"/>
      <c r="DW792"/>
      <c r="DX792"/>
      <c r="DY792" s="154"/>
      <c r="DZ792"/>
      <c r="EA792"/>
      <c r="EB792"/>
      <c r="EC792"/>
      <c r="ED792"/>
      <c r="EE792"/>
      <c r="EF792" s="159"/>
      <c r="EG792"/>
      <c r="EH792"/>
      <c r="EI792"/>
      <c r="EJ792"/>
      <c r="EK792"/>
      <c r="EL792" s="149"/>
      <c r="EM792"/>
      <c r="EN792"/>
      <c r="EO792"/>
      <c r="EP792"/>
      <c r="EQ792"/>
      <c r="ER792" s="154"/>
      <c r="ES792"/>
      <c r="ET792"/>
      <c r="EU792"/>
      <c r="EV792"/>
      <c r="EW792"/>
      <c r="EX792"/>
      <c r="EY792"/>
      <c r="EZ792"/>
      <c r="FA792" s="154"/>
      <c r="FB792"/>
      <c r="FC792"/>
      <c r="FD792" s="154"/>
      <c r="FE792"/>
      <c r="FF792"/>
      <c r="FG792" s="154"/>
      <c r="FH792"/>
      <c r="FI792"/>
      <c r="FJ792" s="154"/>
      <c r="FK792"/>
      <c r="FL792"/>
      <c r="FM792" s="154"/>
      <c r="FN792"/>
      <c r="FO792"/>
      <c r="FP792" s="154"/>
      <c r="FQ792"/>
      <c r="FR792"/>
      <c r="FS792"/>
      <c r="FT792"/>
      <c r="FU792"/>
      <c r="FV792"/>
      <c r="FW792"/>
      <c r="FX792"/>
      <c r="FY792"/>
      <c r="FZ792"/>
      <c r="GA792" s="248"/>
    </row>
    <row r="793" spans="1:183" s="13" customFormat="1" ht="21" customHeight="1">
      <c r="A793" s="46"/>
      <c r="B793" s="50"/>
      <c r="C793" s="52"/>
      <c r="D793" s="50"/>
      <c r="E793" s="27"/>
      <c r="F793" s="34"/>
      <c r="G793" s="34"/>
      <c r="H793" s="271"/>
      <c r="I793" s="131"/>
      <c r="J793" s="34"/>
      <c r="K793" s="271"/>
      <c r="L793" s="148"/>
      <c r="M793" s="131"/>
      <c r="N793" s="190"/>
      <c r="O793" s="144"/>
      <c r="P793" s="54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 s="154"/>
      <c r="BS793"/>
      <c r="BT793"/>
      <c r="BU793"/>
      <c r="BV793"/>
      <c r="BW793"/>
      <c r="BX793" s="154"/>
      <c r="BY793"/>
      <c r="BZ793"/>
      <c r="CA793" s="154"/>
      <c r="CB793"/>
      <c r="CC793"/>
      <c r="CD793" s="154"/>
      <c r="CE793"/>
      <c r="CF793"/>
      <c r="CG793"/>
      <c r="CH793"/>
      <c r="CI793"/>
      <c r="CJ793"/>
      <c r="CK793"/>
      <c r="CL793"/>
      <c r="CM793"/>
      <c r="CN793"/>
      <c r="CO793"/>
      <c r="CP793" s="154"/>
      <c r="CQ793"/>
      <c r="CR793"/>
      <c r="CS793"/>
      <c r="CT793"/>
      <c r="CU793"/>
      <c r="CV793" s="154"/>
      <c r="CW793"/>
      <c r="CX793"/>
      <c r="CY793"/>
      <c r="CZ793"/>
      <c r="DA793"/>
      <c r="DB793"/>
      <c r="DC793"/>
      <c r="DD793"/>
      <c r="DE793"/>
      <c r="DF793"/>
      <c r="DG793"/>
      <c r="DH793" s="154"/>
      <c r="DI793"/>
      <c r="DJ793"/>
      <c r="DK793" s="154"/>
      <c r="DL793"/>
      <c r="DM793"/>
      <c r="DN793" s="154"/>
      <c r="DO793"/>
      <c r="DP793"/>
      <c r="DQ793"/>
      <c r="DR793"/>
      <c r="DS793"/>
      <c r="DT793"/>
      <c r="DU793"/>
      <c r="DV793"/>
      <c r="DW793"/>
      <c r="DX793"/>
      <c r="DY793" s="154"/>
      <c r="DZ793"/>
      <c r="EA793"/>
      <c r="EB793"/>
      <c r="EC793"/>
      <c r="ED793"/>
      <c r="EE793"/>
      <c r="EF793" s="159"/>
      <c r="EG793"/>
      <c r="EH793"/>
      <c r="EI793"/>
      <c r="EJ793"/>
      <c r="EK793"/>
      <c r="EL793" s="149"/>
      <c r="EM793"/>
      <c r="EN793"/>
      <c r="EO793"/>
      <c r="EP793"/>
      <c r="EQ793"/>
      <c r="ER793" s="154"/>
      <c r="ES793"/>
      <c r="ET793"/>
      <c r="EU793"/>
      <c r="EV793"/>
      <c r="EW793"/>
      <c r="EX793"/>
      <c r="EY793"/>
      <c r="EZ793"/>
      <c r="FA793" s="154"/>
      <c r="FB793"/>
      <c r="FC793"/>
      <c r="FD793" s="154"/>
      <c r="FE793"/>
      <c r="FF793"/>
      <c r="FG793" s="154"/>
      <c r="FH793"/>
      <c r="FI793"/>
      <c r="FJ793" s="154"/>
      <c r="FK793"/>
      <c r="FL793"/>
      <c r="FM793" s="154"/>
      <c r="FN793"/>
      <c r="FO793"/>
      <c r="FP793" s="154"/>
      <c r="FQ793"/>
      <c r="FR793"/>
      <c r="FS793"/>
      <c r="FT793"/>
      <c r="FU793"/>
      <c r="FV793"/>
      <c r="FW793"/>
      <c r="FX793"/>
      <c r="FY793"/>
      <c r="FZ793"/>
      <c r="GA793" s="248"/>
    </row>
    <row r="794" spans="1:183" s="13" customFormat="1" ht="21" customHeight="1">
      <c r="A794" s="46"/>
      <c r="B794" s="50"/>
      <c r="C794" s="52"/>
      <c r="D794" s="50"/>
      <c r="E794" s="27"/>
      <c r="F794" s="34"/>
      <c r="G794" s="34"/>
      <c r="H794" s="271"/>
      <c r="I794" s="131"/>
      <c r="J794" s="34"/>
      <c r="K794" s="271"/>
      <c r="L794" s="148"/>
      <c r="M794" s="131"/>
      <c r="N794" s="190"/>
      <c r="O794" s="144"/>
      <c r="P794" s="5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 s="154"/>
      <c r="BS794"/>
      <c r="BT794"/>
      <c r="BU794"/>
      <c r="BV794"/>
      <c r="BW794"/>
      <c r="BX794" s="154"/>
      <c r="BY794"/>
      <c r="BZ794"/>
      <c r="CA794" s="154"/>
      <c r="CB794"/>
      <c r="CC794"/>
      <c r="CD794" s="154"/>
      <c r="CE794"/>
      <c r="CF794"/>
      <c r="CG794"/>
      <c r="CH794"/>
      <c r="CI794"/>
      <c r="CJ794"/>
      <c r="CK794"/>
      <c r="CL794"/>
      <c r="CM794"/>
      <c r="CN794"/>
      <c r="CO794"/>
      <c r="CP794" s="154"/>
      <c r="CQ794"/>
      <c r="CR794"/>
      <c r="CS794"/>
      <c r="CT794"/>
      <c r="CU794"/>
      <c r="CV794" s="154"/>
      <c r="CW794"/>
      <c r="CX794"/>
      <c r="CY794"/>
      <c r="CZ794"/>
      <c r="DA794"/>
      <c r="DB794"/>
      <c r="DC794"/>
      <c r="DD794"/>
      <c r="DE794"/>
      <c r="DF794"/>
      <c r="DG794"/>
      <c r="DH794" s="154"/>
      <c r="DI794"/>
      <c r="DJ794"/>
      <c r="DK794" s="154"/>
      <c r="DL794"/>
      <c r="DM794"/>
      <c r="DN794" s="154"/>
      <c r="DO794"/>
      <c r="DP794"/>
      <c r="DQ794"/>
      <c r="DR794"/>
      <c r="DS794"/>
      <c r="DT794"/>
      <c r="DU794"/>
      <c r="DV794"/>
      <c r="DW794"/>
      <c r="DX794"/>
      <c r="DY794" s="154"/>
      <c r="DZ794"/>
      <c r="EA794"/>
      <c r="EB794"/>
      <c r="EC794"/>
      <c r="ED794"/>
      <c r="EE794"/>
      <c r="EF794" s="159"/>
      <c r="EG794"/>
      <c r="EH794"/>
      <c r="EI794"/>
      <c r="EJ794"/>
      <c r="EK794"/>
      <c r="EL794" s="149"/>
      <c r="EM794"/>
      <c r="EN794"/>
      <c r="EO794"/>
      <c r="EP794"/>
      <c r="EQ794"/>
      <c r="ER794" s="154"/>
      <c r="ES794"/>
      <c r="ET794"/>
      <c r="EU794"/>
      <c r="EV794"/>
      <c r="EW794"/>
      <c r="EX794"/>
      <c r="EY794"/>
      <c r="EZ794"/>
      <c r="FA794" s="154"/>
      <c r="FB794"/>
      <c r="FC794"/>
      <c r="FD794" s="154"/>
      <c r="FE794"/>
      <c r="FF794"/>
      <c r="FG794" s="154"/>
      <c r="FH794"/>
      <c r="FI794"/>
      <c r="FJ794" s="154"/>
      <c r="FK794"/>
      <c r="FL794"/>
      <c r="FM794" s="154"/>
      <c r="FN794"/>
      <c r="FO794"/>
      <c r="FP794" s="154"/>
      <c r="FQ794"/>
      <c r="FR794"/>
      <c r="FS794"/>
      <c r="FT794"/>
      <c r="FU794"/>
      <c r="FV794"/>
      <c r="FW794"/>
      <c r="FX794"/>
      <c r="FY794"/>
      <c r="FZ794"/>
      <c r="GA794" s="248"/>
    </row>
    <row r="795" spans="1:183" s="13" customFormat="1" ht="21" customHeight="1">
      <c r="A795" s="46"/>
      <c r="B795" s="50"/>
      <c r="C795" s="52"/>
      <c r="D795" s="50"/>
      <c r="E795" s="27"/>
      <c r="F795" s="34"/>
      <c r="G795" s="34"/>
      <c r="H795" s="271"/>
      <c r="I795" s="131"/>
      <c r="J795" s="34"/>
      <c r="K795" s="271"/>
      <c r="L795" s="148"/>
      <c r="M795" s="131"/>
      <c r="N795" s="190"/>
      <c r="O795" s="144"/>
      <c r="P795" s="54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 s="154"/>
      <c r="BS795"/>
      <c r="BT795"/>
      <c r="BU795"/>
      <c r="BV795"/>
      <c r="BW795"/>
      <c r="BX795" s="154"/>
      <c r="BY795"/>
      <c r="BZ795"/>
      <c r="CA795" s="154"/>
      <c r="CB795"/>
      <c r="CC795"/>
      <c r="CD795" s="154"/>
      <c r="CE795"/>
      <c r="CF795"/>
      <c r="CG795"/>
      <c r="CH795"/>
      <c r="CI795"/>
      <c r="CJ795"/>
      <c r="CK795"/>
      <c r="CL795"/>
      <c r="CM795"/>
      <c r="CN795"/>
      <c r="CO795"/>
      <c r="CP795" s="154"/>
      <c r="CQ795"/>
      <c r="CR795"/>
      <c r="CS795"/>
      <c r="CT795"/>
      <c r="CU795"/>
      <c r="CV795" s="154"/>
      <c r="CW795"/>
      <c r="CX795"/>
      <c r="CY795"/>
      <c r="CZ795"/>
      <c r="DA795"/>
      <c r="DB795"/>
      <c r="DC795"/>
      <c r="DD795"/>
      <c r="DE795"/>
      <c r="DF795"/>
      <c r="DG795"/>
      <c r="DH795" s="154"/>
      <c r="DI795"/>
      <c r="DJ795"/>
      <c r="DK795" s="154"/>
      <c r="DL795"/>
      <c r="DM795"/>
      <c r="DN795" s="154"/>
      <c r="DO795"/>
      <c r="DP795"/>
      <c r="DQ795"/>
      <c r="DR795"/>
      <c r="DS795"/>
      <c r="DT795"/>
      <c r="DU795"/>
      <c r="DV795"/>
      <c r="DW795"/>
      <c r="DX795"/>
      <c r="DY795" s="154"/>
      <c r="DZ795"/>
      <c r="EA795"/>
      <c r="EB795"/>
      <c r="EC795"/>
      <c r="ED795"/>
      <c r="EE795"/>
      <c r="EF795" s="159"/>
      <c r="EG795"/>
      <c r="EH795"/>
      <c r="EI795"/>
      <c r="EJ795"/>
      <c r="EK795"/>
      <c r="EL795" s="149"/>
      <c r="EM795"/>
      <c r="EN795"/>
      <c r="EO795"/>
      <c r="EP795"/>
      <c r="EQ795"/>
      <c r="ER795" s="154"/>
      <c r="ES795"/>
      <c r="ET795"/>
      <c r="EU795"/>
      <c r="EV795"/>
      <c r="EW795"/>
      <c r="EX795"/>
      <c r="EY795"/>
      <c r="EZ795"/>
      <c r="FA795" s="154"/>
      <c r="FB795"/>
      <c r="FC795"/>
      <c r="FD795" s="154"/>
      <c r="FE795"/>
      <c r="FF795"/>
      <c r="FG795" s="154"/>
      <c r="FH795"/>
      <c r="FI795"/>
      <c r="FJ795" s="154"/>
      <c r="FK795"/>
      <c r="FL795"/>
      <c r="FM795" s="154"/>
      <c r="FN795"/>
      <c r="FO795"/>
      <c r="FP795" s="154"/>
      <c r="FQ795"/>
      <c r="FR795"/>
      <c r="FS795"/>
      <c r="FT795"/>
      <c r="FU795"/>
      <c r="FV795"/>
      <c r="FW795"/>
      <c r="FX795"/>
      <c r="FY795"/>
      <c r="FZ795"/>
      <c r="GA795" s="248"/>
    </row>
    <row r="796" spans="1:183" s="13" customFormat="1" ht="21" customHeight="1">
      <c r="A796" s="46"/>
      <c r="B796" s="50"/>
      <c r="C796" s="52"/>
      <c r="D796" s="50"/>
      <c r="E796" s="27"/>
      <c r="F796" s="34"/>
      <c r="G796" s="34"/>
      <c r="H796" s="271"/>
      <c r="I796" s="131"/>
      <c r="J796" s="34"/>
      <c r="K796" s="271"/>
      <c r="L796" s="148"/>
      <c r="M796" s="131"/>
      <c r="N796" s="190"/>
      <c r="O796" s="144"/>
      <c r="P796" s="54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 s="154"/>
      <c r="BS796"/>
      <c r="BT796"/>
      <c r="BU796"/>
      <c r="BV796"/>
      <c r="BW796"/>
      <c r="BX796" s="154"/>
      <c r="BY796"/>
      <c r="BZ796"/>
      <c r="CA796" s="154"/>
      <c r="CB796"/>
      <c r="CC796"/>
      <c r="CD796" s="154"/>
      <c r="CE796"/>
      <c r="CF796"/>
      <c r="CG796"/>
      <c r="CH796"/>
      <c r="CI796"/>
      <c r="CJ796"/>
      <c r="CK796"/>
      <c r="CL796"/>
      <c r="CM796"/>
      <c r="CN796"/>
      <c r="CO796"/>
      <c r="CP796" s="154"/>
      <c r="CQ796"/>
      <c r="CR796"/>
      <c r="CS796"/>
      <c r="CT796"/>
      <c r="CU796"/>
      <c r="CV796" s="154"/>
      <c r="CW796"/>
      <c r="CX796"/>
      <c r="CY796"/>
      <c r="CZ796"/>
      <c r="DA796"/>
      <c r="DB796"/>
      <c r="DC796"/>
      <c r="DD796"/>
      <c r="DE796"/>
      <c r="DF796"/>
      <c r="DG796"/>
      <c r="DH796" s="154"/>
      <c r="DI796"/>
      <c r="DJ796"/>
      <c r="DK796" s="154"/>
      <c r="DL796"/>
      <c r="DM796"/>
      <c r="DN796" s="154"/>
      <c r="DO796"/>
      <c r="DP796"/>
      <c r="DQ796"/>
      <c r="DR796"/>
      <c r="DS796"/>
      <c r="DT796"/>
      <c r="DU796"/>
      <c r="DV796"/>
      <c r="DW796"/>
      <c r="DX796"/>
      <c r="DY796" s="154"/>
      <c r="DZ796"/>
      <c r="EA796"/>
      <c r="EB796"/>
      <c r="EC796"/>
      <c r="ED796"/>
      <c r="EE796"/>
      <c r="EF796" s="159"/>
      <c r="EG796"/>
      <c r="EH796"/>
      <c r="EI796"/>
      <c r="EJ796"/>
      <c r="EK796"/>
      <c r="EL796" s="149"/>
      <c r="EM796"/>
      <c r="EN796"/>
      <c r="EO796"/>
      <c r="EP796"/>
      <c r="EQ796"/>
      <c r="ER796" s="154"/>
      <c r="ES796"/>
      <c r="ET796"/>
      <c r="EU796"/>
      <c r="EV796"/>
      <c r="EW796"/>
      <c r="EX796"/>
      <c r="EY796"/>
      <c r="EZ796"/>
      <c r="FA796" s="154"/>
      <c r="FB796"/>
      <c r="FC796"/>
      <c r="FD796" s="154"/>
      <c r="FE796"/>
      <c r="FF796"/>
      <c r="FG796" s="154"/>
      <c r="FH796"/>
      <c r="FI796"/>
      <c r="FJ796" s="154"/>
      <c r="FK796"/>
      <c r="FL796"/>
      <c r="FM796" s="154"/>
      <c r="FN796"/>
      <c r="FO796"/>
      <c r="FP796" s="154"/>
      <c r="FQ796"/>
      <c r="FR796"/>
      <c r="FS796"/>
      <c r="FT796"/>
      <c r="FU796"/>
      <c r="FV796"/>
      <c r="FW796"/>
      <c r="FX796"/>
      <c r="FY796"/>
      <c r="FZ796"/>
      <c r="GA796" s="248"/>
    </row>
    <row r="797" spans="1:183" s="13" customFormat="1" ht="21" customHeight="1">
      <c r="A797" s="46"/>
      <c r="B797" s="50"/>
      <c r="C797" s="52"/>
      <c r="D797" s="50"/>
      <c r="E797" s="27"/>
      <c r="F797" s="34"/>
      <c r="G797" s="34"/>
      <c r="H797" s="271"/>
      <c r="I797" s="131"/>
      <c r="J797" s="34"/>
      <c r="K797" s="271"/>
      <c r="L797" s="148"/>
      <c r="M797" s="131"/>
      <c r="N797" s="190"/>
      <c r="O797" s="144"/>
      <c r="P797" s="54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 s="154"/>
      <c r="BS797"/>
      <c r="BT797"/>
      <c r="BU797"/>
      <c r="BV797"/>
      <c r="BW797"/>
      <c r="BX797" s="154"/>
      <c r="BY797"/>
      <c r="BZ797"/>
      <c r="CA797" s="154"/>
      <c r="CB797"/>
      <c r="CC797"/>
      <c r="CD797" s="154"/>
      <c r="CE797"/>
      <c r="CF797"/>
      <c r="CG797"/>
      <c r="CH797"/>
      <c r="CI797"/>
      <c r="CJ797"/>
      <c r="CK797"/>
      <c r="CL797"/>
      <c r="CM797"/>
      <c r="CN797"/>
      <c r="CO797"/>
      <c r="CP797" s="154"/>
      <c r="CQ797"/>
      <c r="CR797"/>
      <c r="CS797"/>
      <c r="CT797"/>
      <c r="CU797"/>
      <c r="CV797" s="154"/>
      <c r="CW797"/>
      <c r="CX797"/>
      <c r="CY797"/>
      <c r="CZ797"/>
      <c r="DA797"/>
      <c r="DB797"/>
      <c r="DC797"/>
      <c r="DD797"/>
      <c r="DE797"/>
      <c r="DF797"/>
      <c r="DG797"/>
      <c r="DH797" s="154"/>
      <c r="DI797"/>
      <c r="DJ797"/>
      <c r="DK797" s="154"/>
      <c r="DL797"/>
      <c r="DM797"/>
      <c r="DN797" s="154"/>
      <c r="DO797"/>
      <c r="DP797"/>
      <c r="DQ797"/>
      <c r="DR797"/>
      <c r="DS797"/>
      <c r="DT797"/>
      <c r="DU797"/>
      <c r="DV797"/>
      <c r="DW797"/>
      <c r="DX797"/>
      <c r="DY797" s="154"/>
      <c r="DZ797"/>
      <c r="EA797"/>
      <c r="EB797"/>
      <c r="EC797"/>
      <c r="ED797"/>
      <c r="EE797"/>
      <c r="EF797" s="159"/>
      <c r="EG797"/>
      <c r="EH797"/>
      <c r="EI797"/>
      <c r="EJ797"/>
      <c r="EK797"/>
      <c r="EL797" s="149"/>
      <c r="EM797"/>
      <c r="EN797"/>
      <c r="EO797"/>
      <c r="EP797"/>
      <c r="EQ797"/>
      <c r="ER797" s="154"/>
      <c r="ES797"/>
      <c r="ET797"/>
      <c r="EU797"/>
      <c r="EV797"/>
      <c r="EW797"/>
      <c r="EX797"/>
      <c r="EY797"/>
      <c r="EZ797"/>
      <c r="FA797" s="154"/>
      <c r="FB797"/>
      <c r="FC797"/>
      <c r="FD797" s="154"/>
      <c r="FE797"/>
      <c r="FF797"/>
      <c r="FG797" s="154"/>
      <c r="FH797"/>
      <c r="FI797"/>
      <c r="FJ797" s="154"/>
      <c r="FK797"/>
      <c r="FL797"/>
      <c r="FM797" s="154"/>
      <c r="FN797"/>
      <c r="FO797"/>
      <c r="FP797" s="154"/>
      <c r="FQ797"/>
      <c r="FR797"/>
      <c r="FS797"/>
      <c r="FT797"/>
      <c r="FU797"/>
      <c r="FV797"/>
      <c r="FW797"/>
      <c r="FX797"/>
      <c r="FY797"/>
      <c r="FZ797"/>
      <c r="GA797" s="248"/>
    </row>
    <row r="798" spans="1:183" s="13" customFormat="1" ht="21" customHeight="1">
      <c r="A798" s="46"/>
      <c r="B798" s="50"/>
      <c r="C798" s="52"/>
      <c r="D798" s="50"/>
      <c r="E798" s="27"/>
      <c r="F798" s="34"/>
      <c r="G798" s="34"/>
      <c r="H798" s="271"/>
      <c r="I798" s="131"/>
      <c r="J798" s="34"/>
      <c r="K798" s="271"/>
      <c r="L798" s="148"/>
      <c r="M798" s="131"/>
      <c r="N798" s="190"/>
      <c r="O798" s="144"/>
      <c r="P798" s="54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 s="154"/>
      <c r="BS798"/>
      <c r="BT798"/>
      <c r="BU798"/>
      <c r="BV798"/>
      <c r="BW798"/>
      <c r="BX798" s="154"/>
      <c r="BY798"/>
      <c r="BZ798"/>
      <c r="CA798" s="154"/>
      <c r="CB798"/>
      <c r="CC798"/>
      <c r="CD798" s="154"/>
      <c r="CE798"/>
      <c r="CF798"/>
      <c r="CG798"/>
      <c r="CH798"/>
      <c r="CI798"/>
      <c r="CJ798"/>
      <c r="CK798"/>
      <c r="CL798"/>
      <c r="CM798"/>
      <c r="CN798"/>
      <c r="CO798"/>
      <c r="CP798" s="154"/>
      <c r="CQ798"/>
      <c r="CR798"/>
      <c r="CS798"/>
      <c r="CT798"/>
      <c r="CU798"/>
      <c r="CV798" s="154"/>
      <c r="CW798"/>
      <c r="CX798"/>
      <c r="CY798"/>
      <c r="CZ798"/>
      <c r="DA798"/>
      <c r="DB798"/>
      <c r="DC798"/>
      <c r="DD798"/>
      <c r="DE798"/>
      <c r="DF798"/>
      <c r="DG798"/>
      <c r="DH798" s="154"/>
      <c r="DI798"/>
      <c r="DJ798"/>
      <c r="DK798" s="154"/>
      <c r="DL798"/>
      <c r="DM798"/>
      <c r="DN798" s="154"/>
      <c r="DO798"/>
      <c r="DP798"/>
      <c r="DQ798"/>
      <c r="DR798"/>
      <c r="DS798"/>
      <c r="DT798"/>
      <c r="DU798"/>
      <c r="DV798"/>
      <c r="DW798"/>
      <c r="DX798"/>
      <c r="DY798" s="154"/>
      <c r="DZ798"/>
      <c r="EA798"/>
      <c r="EB798"/>
      <c r="EC798"/>
      <c r="ED798"/>
      <c r="EE798"/>
      <c r="EF798" s="159"/>
      <c r="EG798"/>
      <c r="EH798"/>
      <c r="EI798"/>
      <c r="EJ798"/>
      <c r="EK798"/>
      <c r="EL798" s="149"/>
      <c r="EM798"/>
      <c r="EN798"/>
      <c r="EO798"/>
      <c r="EP798"/>
      <c r="EQ798"/>
      <c r="ER798" s="154"/>
      <c r="ES798"/>
      <c r="ET798"/>
      <c r="EU798"/>
      <c r="EV798"/>
      <c r="EW798"/>
      <c r="EX798"/>
      <c r="EY798"/>
      <c r="EZ798"/>
      <c r="FA798" s="154"/>
      <c r="FB798"/>
      <c r="FC798"/>
      <c r="FD798" s="154"/>
      <c r="FE798"/>
      <c r="FF798"/>
      <c r="FG798" s="154"/>
      <c r="FH798"/>
      <c r="FI798"/>
      <c r="FJ798" s="154"/>
      <c r="FK798"/>
      <c r="FL798"/>
      <c r="FM798" s="154"/>
      <c r="FN798"/>
      <c r="FO798"/>
      <c r="FP798" s="154"/>
      <c r="FQ798"/>
      <c r="FR798"/>
      <c r="FS798"/>
      <c r="FT798"/>
      <c r="FU798"/>
      <c r="FV798"/>
      <c r="FW798"/>
      <c r="FX798"/>
      <c r="FY798"/>
      <c r="FZ798"/>
      <c r="GA798" s="248"/>
    </row>
    <row r="799" spans="1:183" s="13" customFormat="1" ht="21" customHeight="1">
      <c r="A799" s="46"/>
      <c r="B799" s="50"/>
      <c r="C799" s="52"/>
      <c r="D799" s="50"/>
      <c r="E799" s="27"/>
      <c r="F799" s="34"/>
      <c r="G799" s="34"/>
      <c r="H799" s="271"/>
      <c r="I799" s="131"/>
      <c r="J799" s="34"/>
      <c r="K799" s="271"/>
      <c r="L799" s="148"/>
      <c r="M799" s="131"/>
      <c r="N799" s="190"/>
      <c r="O799" s="144"/>
      <c r="P799" s="54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 s="154"/>
      <c r="BS799"/>
      <c r="BT799"/>
      <c r="BU799"/>
      <c r="BV799"/>
      <c r="BW799"/>
      <c r="BX799" s="154"/>
      <c r="BY799"/>
      <c r="BZ799"/>
      <c r="CA799" s="154"/>
      <c r="CB799"/>
      <c r="CC799"/>
      <c r="CD799" s="154"/>
      <c r="CE799"/>
      <c r="CF799"/>
      <c r="CG799"/>
      <c r="CH799"/>
      <c r="CI799"/>
      <c r="CJ799"/>
      <c r="CK799"/>
      <c r="CL799"/>
      <c r="CM799"/>
      <c r="CN799"/>
      <c r="CO799"/>
      <c r="CP799" s="154"/>
      <c r="CQ799"/>
      <c r="CR799"/>
      <c r="CS799"/>
      <c r="CT799"/>
      <c r="CU799"/>
      <c r="CV799" s="154"/>
      <c r="CW799"/>
      <c r="CX799"/>
      <c r="CY799"/>
      <c r="CZ799"/>
      <c r="DA799"/>
      <c r="DB799"/>
      <c r="DC799"/>
      <c r="DD799"/>
      <c r="DE799"/>
      <c r="DF799"/>
      <c r="DG799"/>
      <c r="DH799" s="154"/>
      <c r="DI799"/>
      <c r="DJ799"/>
      <c r="DK799" s="154"/>
      <c r="DL799"/>
      <c r="DM799"/>
      <c r="DN799" s="154"/>
      <c r="DO799"/>
      <c r="DP799"/>
      <c r="DQ799"/>
      <c r="DR799"/>
      <c r="DS799"/>
      <c r="DT799"/>
      <c r="DU799"/>
      <c r="DV799"/>
      <c r="DW799"/>
      <c r="DX799"/>
      <c r="DY799" s="154"/>
      <c r="DZ799"/>
      <c r="EA799"/>
      <c r="EB799"/>
      <c r="EC799"/>
      <c r="ED799"/>
      <c r="EE799"/>
      <c r="EF799" s="159"/>
      <c r="EG799"/>
      <c r="EH799"/>
      <c r="EI799"/>
      <c r="EJ799"/>
      <c r="EK799"/>
      <c r="EL799" s="149"/>
      <c r="EM799"/>
      <c r="EN799"/>
      <c r="EO799"/>
      <c r="EP799"/>
      <c r="EQ799"/>
      <c r="ER799" s="154"/>
      <c r="ES799"/>
      <c r="ET799"/>
      <c r="EU799"/>
      <c r="EV799"/>
      <c r="EW799"/>
      <c r="EX799"/>
      <c r="EY799"/>
      <c r="EZ799"/>
      <c r="FA799" s="154"/>
      <c r="FB799"/>
      <c r="FC799"/>
      <c r="FD799" s="154"/>
      <c r="FE799"/>
      <c r="FF799"/>
      <c r="FG799" s="154"/>
      <c r="FH799"/>
      <c r="FI799"/>
      <c r="FJ799" s="154"/>
      <c r="FK799"/>
      <c r="FL799"/>
      <c r="FM799" s="154"/>
      <c r="FN799"/>
      <c r="FO799"/>
      <c r="FP799" s="154"/>
      <c r="FQ799"/>
      <c r="FR799"/>
      <c r="FS799"/>
      <c r="FT799"/>
      <c r="FU799"/>
      <c r="FV799"/>
      <c r="FW799"/>
      <c r="FX799"/>
      <c r="FY799"/>
      <c r="FZ799"/>
      <c r="GA799" s="248"/>
    </row>
    <row r="800" spans="1:183" s="13" customFormat="1" ht="21" customHeight="1">
      <c r="A800" s="46"/>
      <c r="B800" s="50"/>
      <c r="C800" s="52"/>
      <c r="D800" s="50"/>
      <c r="E800" s="27"/>
      <c r="F800" s="34"/>
      <c r="G800" s="34"/>
      <c r="H800" s="271"/>
      <c r="I800" s="131"/>
      <c r="J800" s="34"/>
      <c r="K800" s="271"/>
      <c r="L800" s="148"/>
      <c r="M800" s="131"/>
      <c r="N800" s="190"/>
      <c r="O800" s="144"/>
      <c r="P800" s="54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 s="154"/>
      <c r="BS800"/>
      <c r="BT800"/>
      <c r="BU800"/>
      <c r="BV800"/>
      <c r="BW800"/>
      <c r="BX800" s="154"/>
      <c r="BY800"/>
      <c r="BZ800"/>
      <c r="CA800" s="154"/>
      <c r="CB800"/>
      <c r="CC800"/>
      <c r="CD800" s="154"/>
      <c r="CE800"/>
      <c r="CF800"/>
      <c r="CG800"/>
      <c r="CH800"/>
      <c r="CI800"/>
      <c r="CJ800"/>
      <c r="CK800"/>
      <c r="CL800"/>
      <c r="CM800"/>
      <c r="CN800"/>
      <c r="CO800"/>
      <c r="CP800" s="154"/>
      <c r="CQ800"/>
      <c r="CR800"/>
      <c r="CS800"/>
      <c r="CT800"/>
      <c r="CU800"/>
      <c r="CV800" s="154"/>
      <c r="CW800"/>
      <c r="CX800"/>
      <c r="CY800"/>
      <c r="CZ800"/>
      <c r="DA800"/>
      <c r="DB800"/>
      <c r="DC800"/>
      <c r="DD800"/>
      <c r="DE800"/>
      <c r="DF800"/>
      <c r="DG800"/>
      <c r="DH800" s="154"/>
      <c r="DI800"/>
      <c r="DJ800"/>
      <c r="DK800" s="154"/>
      <c r="DL800"/>
      <c r="DM800"/>
      <c r="DN800" s="154"/>
      <c r="DO800"/>
      <c r="DP800"/>
      <c r="DQ800"/>
      <c r="DR800"/>
      <c r="DS800"/>
      <c r="DT800"/>
      <c r="DU800"/>
      <c r="DV800"/>
      <c r="DW800"/>
      <c r="DX800"/>
      <c r="DY800" s="154"/>
      <c r="DZ800"/>
      <c r="EA800"/>
      <c r="EB800"/>
      <c r="EC800"/>
      <c r="ED800"/>
      <c r="EE800"/>
      <c r="EF800" s="159"/>
      <c r="EG800"/>
      <c r="EH800"/>
      <c r="EI800"/>
      <c r="EJ800"/>
      <c r="EK800"/>
      <c r="EL800" s="149"/>
      <c r="EM800"/>
      <c r="EN800"/>
      <c r="EO800"/>
      <c r="EP800"/>
      <c r="EQ800"/>
      <c r="ER800" s="154"/>
      <c r="ES800"/>
      <c r="ET800"/>
      <c r="EU800"/>
      <c r="EV800"/>
      <c r="EW800"/>
      <c r="EX800"/>
      <c r="EY800"/>
      <c r="EZ800"/>
      <c r="FA800" s="154"/>
      <c r="FB800"/>
      <c r="FC800"/>
      <c r="FD800" s="154"/>
      <c r="FE800"/>
      <c r="FF800"/>
      <c r="FG800" s="154"/>
      <c r="FH800"/>
      <c r="FI800"/>
      <c r="FJ800" s="154"/>
      <c r="FK800"/>
      <c r="FL800"/>
      <c r="FM800" s="154"/>
      <c r="FN800"/>
      <c r="FO800"/>
      <c r="FP800" s="154"/>
      <c r="FQ800"/>
      <c r="FR800"/>
      <c r="FS800"/>
      <c r="FT800"/>
      <c r="FU800"/>
      <c r="FV800"/>
      <c r="FW800"/>
      <c r="FX800"/>
      <c r="FY800"/>
      <c r="FZ800"/>
      <c r="GA800" s="248"/>
    </row>
    <row r="801" spans="1:183" s="13" customFormat="1" ht="21" customHeight="1">
      <c r="A801" s="46"/>
      <c r="B801" s="50"/>
      <c r="C801" s="52"/>
      <c r="D801" s="50"/>
      <c r="E801" s="27"/>
      <c r="F801" s="34"/>
      <c r="G801" s="34"/>
      <c r="H801" s="271"/>
      <c r="I801" s="131"/>
      <c r="J801" s="34"/>
      <c r="K801" s="271"/>
      <c r="L801" s="148"/>
      <c r="M801" s="131"/>
      <c r="N801" s="190"/>
      <c r="O801" s="144"/>
      <c r="P801" s="54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 s="154"/>
      <c r="BS801"/>
      <c r="BT801"/>
      <c r="BU801"/>
      <c r="BV801"/>
      <c r="BW801"/>
      <c r="BX801" s="154"/>
      <c r="BY801"/>
      <c r="BZ801"/>
      <c r="CA801" s="154"/>
      <c r="CB801"/>
      <c r="CC801"/>
      <c r="CD801" s="154"/>
      <c r="CE801"/>
      <c r="CF801"/>
      <c r="CG801"/>
      <c r="CH801"/>
      <c r="CI801"/>
      <c r="CJ801"/>
      <c r="CK801"/>
      <c r="CL801"/>
      <c r="CM801"/>
      <c r="CN801"/>
      <c r="CO801"/>
      <c r="CP801" s="154"/>
      <c r="CQ801"/>
      <c r="CR801"/>
      <c r="CS801"/>
      <c r="CT801"/>
      <c r="CU801"/>
      <c r="CV801" s="154"/>
      <c r="CW801"/>
      <c r="CX801"/>
      <c r="CY801"/>
      <c r="CZ801"/>
      <c r="DA801"/>
      <c r="DB801"/>
      <c r="DC801"/>
      <c r="DD801"/>
      <c r="DE801"/>
      <c r="DF801"/>
      <c r="DG801"/>
      <c r="DH801" s="154"/>
      <c r="DI801"/>
      <c r="DJ801"/>
      <c r="DK801" s="154"/>
      <c r="DL801"/>
      <c r="DM801"/>
      <c r="DN801" s="154"/>
      <c r="DO801"/>
      <c r="DP801"/>
      <c r="DQ801"/>
      <c r="DR801"/>
      <c r="DS801"/>
      <c r="DT801"/>
      <c r="DU801"/>
      <c r="DV801"/>
      <c r="DW801"/>
      <c r="DX801"/>
      <c r="DY801" s="154"/>
      <c r="DZ801"/>
      <c r="EA801"/>
      <c r="EB801"/>
      <c r="EC801"/>
      <c r="ED801"/>
      <c r="EE801"/>
      <c r="EF801" s="159"/>
      <c r="EG801"/>
      <c r="EH801"/>
      <c r="EI801"/>
      <c r="EJ801"/>
      <c r="EK801"/>
      <c r="EL801" s="149"/>
      <c r="EM801"/>
      <c r="EN801"/>
      <c r="EO801"/>
      <c r="EP801"/>
      <c r="EQ801"/>
      <c r="ER801" s="154"/>
      <c r="ES801"/>
      <c r="ET801"/>
      <c r="EU801"/>
      <c r="EV801"/>
      <c r="EW801"/>
      <c r="EX801"/>
      <c r="EY801"/>
      <c r="EZ801"/>
      <c r="FA801" s="154"/>
      <c r="FB801"/>
      <c r="FC801"/>
      <c r="FD801" s="154"/>
      <c r="FE801"/>
      <c r="FF801"/>
      <c r="FG801" s="154"/>
      <c r="FH801"/>
      <c r="FI801"/>
      <c r="FJ801" s="154"/>
      <c r="FK801"/>
      <c r="FL801"/>
      <c r="FM801" s="154"/>
      <c r="FN801"/>
      <c r="FO801"/>
      <c r="FP801" s="154"/>
      <c r="FQ801"/>
      <c r="FR801"/>
      <c r="FS801"/>
      <c r="FT801"/>
      <c r="FU801"/>
      <c r="FV801"/>
      <c r="FW801"/>
      <c r="FX801"/>
      <c r="FY801"/>
      <c r="FZ801"/>
      <c r="GA801" s="248"/>
    </row>
    <row r="802" spans="1:183" s="13" customFormat="1" ht="21" customHeight="1">
      <c r="A802" s="46"/>
      <c r="B802" s="50"/>
      <c r="C802" s="52"/>
      <c r="D802" s="50"/>
      <c r="E802" s="27"/>
      <c r="F802" s="34"/>
      <c r="G802" s="34"/>
      <c r="H802" s="271"/>
      <c r="I802" s="131"/>
      <c r="J802" s="34"/>
      <c r="K802" s="271"/>
      <c r="L802" s="148"/>
      <c r="M802" s="131"/>
      <c r="N802" s="190"/>
      <c r="O802" s="144"/>
      <c r="P802" s="54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 s="154"/>
      <c r="BS802"/>
      <c r="BT802"/>
      <c r="BU802"/>
      <c r="BV802"/>
      <c r="BW802"/>
      <c r="BX802" s="154"/>
      <c r="BY802"/>
      <c r="BZ802"/>
      <c r="CA802" s="154"/>
      <c r="CB802"/>
      <c r="CC802"/>
      <c r="CD802" s="154"/>
      <c r="CE802"/>
      <c r="CF802"/>
      <c r="CG802"/>
      <c r="CH802"/>
      <c r="CI802"/>
      <c r="CJ802"/>
      <c r="CK802"/>
      <c r="CL802"/>
      <c r="CM802"/>
      <c r="CN802"/>
      <c r="CO802"/>
      <c r="CP802" s="154"/>
      <c r="CQ802"/>
      <c r="CR802"/>
      <c r="CS802"/>
      <c r="CT802"/>
      <c r="CU802"/>
      <c r="CV802" s="154"/>
      <c r="CW802"/>
      <c r="CX802"/>
      <c r="CY802"/>
      <c r="CZ802"/>
      <c r="DA802"/>
      <c r="DB802"/>
      <c r="DC802"/>
      <c r="DD802"/>
      <c r="DE802"/>
      <c r="DF802"/>
      <c r="DG802"/>
      <c r="DH802" s="154"/>
      <c r="DI802"/>
      <c r="DJ802"/>
      <c r="DK802" s="154"/>
      <c r="DL802"/>
      <c r="DM802"/>
      <c r="DN802" s="154"/>
      <c r="DO802"/>
      <c r="DP802"/>
      <c r="DQ802"/>
      <c r="DR802"/>
      <c r="DS802"/>
      <c r="DT802"/>
      <c r="DU802"/>
      <c r="DV802"/>
      <c r="DW802"/>
      <c r="DX802"/>
      <c r="DY802" s="154"/>
      <c r="DZ802"/>
      <c r="EA802"/>
      <c r="EB802"/>
      <c r="EC802"/>
      <c r="ED802"/>
      <c r="EE802"/>
      <c r="EF802" s="159"/>
      <c r="EG802"/>
      <c r="EH802"/>
      <c r="EI802"/>
      <c r="EJ802"/>
      <c r="EK802"/>
      <c r="EL802" s="149"/>
      <c r="EM802"/>
      <c r="EN802"/>
      <c r="EO802"/>
      <c r="EP802"/>
      <c r="EQ802"/>
      <c r="ER802" s="154"/>
      <c r="ES802"/>
      <c r="ET802"/>
      <c r="EU802"/>
      <c r="EV802"/>
      <c r="EW802"/>
      <c r="EX802"/>
      <c r="EY802"/>
      <c r="EZ802"/>
      <c r="FA802" s="154"/>
      <c r="FB802"/>
      <c r="FC802"/>
      <c r="FD802" s="154"/>
      <c r="FE802"/>
      <c r="FF802"/>
      <c r="FG802" s="154"/>
      <c r="FH802"/>
      <c r="FI802"/>
      <c r="FJ802" s="154"/>
      <c r="FK802"/>
      <c r="FL802"/>
      <c r="FM802" s="154"/>
      <c r="FN802"/>
      <c r="FO802"/>
      <c r="FP802" s="154"/>
      <c r="FQ802"/>
      <c r="FR802"/>
      <c r="FS802"/>
      <c r="FT802"/>
      <c r="FU802"/>
      <c r="FV802"/>
      <c r="FW802"/>
      <c r="FX802"/>
      <c r="FY802"/>
      <c r="FZ802"/>
      <c r="GA802" s="248"/>
    </row>
    <row r="803" spans="1:183" s="13" customFormat="1" ht="21" customHeight="1">
      <c r="A803" s="46"/>
      <c r="B803" s="50"/>
      <c r="C803" s="52"/>
      <c r="D803" s="50"/>
      <c r="E803" s="27"/>
      <c r="F803" s="34"/>
      <c r="G803" s="34"/>
      <c r="H803" s="271"/>
      <c r="I803" s="131"/>
      <c r="J803" s="34"/>
      <c r="K803" s="271"/>
      <c r="L803" s="148"/>
      <c r="M803" s="131"/>
      <c r="N803" s="190"/>
      <c r="O803" s="144"/>
      <c r="P803" s="54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 s="154"/>
      <c r="BS803"/>
      <c r="BT803"/>
      <c r="BU803"/>
      <c r="BV803"/>
      <c r="BW803"/>
      <c r="BX803" s="154"/>
      <c r="BY803"/>
      <c r="BZ803"/>
      <c r="CA803" s="154"/>
      <c r="CB803"/>
      <c r="CC803"/>
      <c r="CD803" s="154"/>
      <c r="CE803"/>
      <c r="CF803"/>
      <c r="CG803"/>
      <c r="CH803"/>
      <c r="CI803"/>
      <c r="CJ803"/>
      <c r="CK803"/>
      <c r="CL803"/>
      <c r="CM803"/>
      <c r="CN803"/>
      <c r="CO803"/>
      <c r="CP803" s="154"/>
      <c r="CQ803"/>
      <c r="CR803"/>
      <c r="CS803"/>
      <c r="CT803"/>
      <c r="CU803"/>
      <c r="CV803" s="154"/>
      <c r="CW803"/>
      <c r="CX803"/>
      <c r="CY803"/>
      <c r="CZ803"/>
      <c r="DA803"/>
      <c r="DB803"/>
      <c r="DC803"/>
      <c r="DD803"/>
      <c r="DE803"/>
      <c r="DF803"/>
      <c r="DG803"/>
      <c r="DH803" s="154"/>
      <c r="DI803"/>
      <c r="DJ803"/>
      <c r="DK803" s="154"/>
      <c r="DL803"/>
      <c r="DM803"/>
      <c r="DN803" s="154"/>
      <c r="DO803"/>
      <c r="DP803"/>
      <c r="DQ803"/>
      <c r="DR803"/>
      <c r="DS803"/>
      <c r="DT803"/>
      <c r="DU803"/>
      <c r="DV803"/>
      <c r="DW803"/>
      <c r="DX803"/>
      <c r="DY803" s="154"/>
      <c r="DZ803"/>
      <c r="EA803"/>
      <c r="EB803"/>
      <c r="EC803"/>
      <c r="ED803"/>
      <c r="EE803"/>
      <c r="EF803" s="159"/>
      <c r="EG803"/>
      <c r="EH803"/>
      <c r="EI803"/>
      <c r="EJ803"/>
      <c r="EK803"/>
      <c r="EL803" s="149"/>
      <c r="EM803"/>
      <c r="EN803"/>
      <c r="EO803"/>
      <c r="EP803"/>
      <c r="EQ803"/>
      <c r="ER803" s="154"/>
      <c r="ES803"/>
      <c r="ET803"/>
      <c r="EU803"/>
      <c r="EV803"/>
      <c r="EW803"/>
      <c r="EX803"/>
      <c r="EY803"/>
      <c r="EZ803"/>
      <c r="FA803" s="154"/>
      <c r="FB803"/>
      <c r="FC803"/>
      <c r="FD803" s="154"/>
      <c r="FE803"/>
      <c r="FF803"/>
      <c r="FG803" s="154"/>
      <c r="FH803"/>
      <c r="FI803"/>
      <c r="FJ803" s="154"/>
      <c r="FK803"/>
      <c r="FL803"/>
      <c r="FM803" s="154"/>
      <c r="FN803"/>
      <c r="FO803"/>
      <c r="FP803" s="154"/>
      <c r="FQ803"/>
      <c r="FR803"/>
      <c r="FS803"/>
      <c r="FT803"/>
      <c r="FU803"/>
      <c r="FV803"/>
      <c r="FW803"/>
      <c r="FX803"/>
      <c r="FY803"/>
      <c r="FZ803"/>
      <c r="GA803" s="248"/>
    </row>
    <row r="804" spans="1:183" s="13" customFormat="1" ht="21" customHeight="1">
      <c r="A804" s="46"/>
      <c r="B804" s="50"/>
      <c r="C804" s="52"/>
      <c r="D804" s="50"/>
      <c r="E804" s="27"/>
      <c r="F804" s="34"/>
      <c r="G804" s="34"/>
      <c r="H804" s="271"/>
      <c r="I804" s="131"/>
      <c r="J804" s="34"/>
      <c r="K804" s="271"/>
      <c r="L804" s="148"/>
      <c r="M804" s="131"/>
      <c r="N804" s="190"/>
      <c r="O804" s="144"/>
      <c r="P804" s="5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 s="154"/>
      <c r="BS804"/>
      <c r="BT804"/>
      <c r="BU804"/>
      <c r="BV804"/>
      <c r="BW804"/>
      <c r="BX804" s="154"/>
      <c r="BY804"/>
      <c r="BZ804"/>
      <c r="CA804" s="154"/>
      <c r="CB804"/>
      <c r="CC804"/>
      <c r="CD804" s="154"/>
      <c r="CE804"/>
      <c r="CF804"/>
      <c r="CG804"/>
      <c r="CH804"/>
      <c r="CI804"/>
      <c r="CJ804"/>
      <c r="CK804"/>
      <c r="CL804"/>
      <c r="CM804"/>
      <c r="CN804"/>
      <c r="CO804"/>
      <c r="CP804" s="154"/>
      <c r="CQ804"/>
      <c r="CR804"/>
      <c r="CS804"/>
      <c r="CT804"/>
      <c r="CU804"/>
      <c r="CV804" s="154"/>
      <c r="CW804"/>
      <c r="CX804"/>
      <c r="CY804"/>
      <c r="CZ804"/>
      <c r="DA804"/>
      <c r="DB804"/>
      <c r="DC804"/>
      <c r="DD804"/>
      <c r="DE804"/>
      <c r="DF804"/>
      <c r="DG804"/>
      <c r="DH804" s="154"/>
      <c r="DI804"/>
      <c r="DJ804"/>
      <c r="DK804" s="154"/>
      <c r="DL804"/>
      <c r="DM804"/>
      <c r="DN804" s="154"/>
      <c r="DO804"/>
      <c r="DP804"/>
      <c r="DQ804"/>
      <c r="DR804"/>
      <c r="DS804"/>
      <c r="DT804"/>
      <c r="DU804"/>
      <c r="DV804"/>
      <c r="DW804"/>
      <c r="DX804"/>
      <c r="DY804" s="154"/>
      <c r="DZ804"/>
      <c r="EA804"/>
      <c r="EB804"/>
      <c r="EC804"/>
      <c r="ED804"/>
      <c r="EE804"/>
      <c r="EF804" s="159"/>
      <c r="EG804"/>
      <c r="EH804"/>
      <c r="EI804"/>
      <c r="EJ804"/>
      <c r="EK804"/>
      <c r="EL804" s="149"/>
      <c r="EM804"/>
      <c r="EN804"/>
      <c r="EO804"/>
      <c r="EP804"/>
      <c r="EQ804"/>
      <c r="ER804" s="154"/>
      <c r="ES804"/>
      <c r="ET804"/>
      <c r="EU804"/>
      <c r="EV804"/>
      <c r="EW804"/>
      <c r="EX804"/>
      <c r="EY804"/>
      <c r="EZ804"/>
      <c r="FA804" s="154"/>
      <c r="FB804"/>
      <c r="FC804"/>
      <c r="FD804" s="154"/>
      <c r="FE804"/>
      <c r="FF804"/>
      <c r="FG804" s="154"/>
      <c r="FH804"/>
      <c r="FI804"/>
      <c r="FJ804" s="154"/>
      <c r="FK804"/>
      <c r="FL804"/>
      <c r="FM804" s="154"/>
      <c r="FN804"/>
      <c r="FO804"/>
      <c r="FP804" s="154"/>
      <c r="FQ804"/>
      <c r="FR804"/>
      <c r="FS804"/>
      <c r="FT804"/>
      <c r="FU804"/>
      <c r="FV804"/>
      <c r="FW804"/>
      <c r="FX804"/>
      <c r="FY804"/>
      <c r="FZ804"/>
      <c r="GA804" s="248"/>
    </row>
    <row r="805" spans="1:183" s="13" customFormat="1" ht="21" customHeight="1">
      <c r="A805" s="46"/>
      <c r="B805" s="50"/>
      <c r="C805" s="52"/>
      <c r="D805" s="50"/>
      <c r="E805" s="27"/>
      <c r="F805" s="34"/>
      <c r="G805" s="34"/>
      <c r="H805" s="271"/>
      <c r="I805" s="131"/>
      <c r="J805" s="34"/>
      <c r="K805" s="271"/>
      <c r="L805" s="148"/>
      <c r="M805" s="131"/>
      <c r="N805" s="190"/>
      <c r="O805" s="144"/>
      <c r="P805" s="54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 s="154"/>
      <c r="BS805"/>
      <c r="BT805"/>
      <c r="BU805"/>
      <c r="BV805"/>
      <c r="BW805"/>
      <c r="BX805" s="154"/>
      <c r="BY805"/>
      <c r="BZ805"/>
      <c r="CA805" s="154"/>
      <c r="CB805"/>
      <c r="CC805"/>
      <c r="CD805" s="154"/>
      <c r="CE805"/>
      <c r="CF805"/>
      <c r="CG805"/>
      <c r="CH805"/>
      <c r="CI805"/>
      <c r="CJ805"/>
      <c r="CK805"/>
      <c r="CL805"/>
      <c r="CM805"/>
      <c r="CN805"/>
      <c r="CO805"/>
      <c r="CP805" s="154"/>
      <c r="CQ805"/>
      <c r="CR805"/>
      <c r="CS805"/>
      <c r="CT805"/>
      <c r="CU805"/>
      <c r="CV805" s="154"/>
      <c r="CW805"/>
      <c r="CX805"/>
      <c r="CY805"/>
      <c r="CZ805"/>
      <c r="DA805"/>
      <c r="DB805"/>
      <c r="DC805"/>
      <c r="DD805"/>
      <c r="DE805"/>
      <c r="DF805"/>
      <c r="DG805"/>
      <c r="DH805" s="154"/>
      <c r="DI805"/>
      <c r="DJ805"/>
      <c r="DK805" s="154"/>
      <c r="DL805"/>
      <c r="DM805"/>
      <c r="DN805" s="154"/>
      <c r="DO805"/>
      <c r="DP805"/>
      <c r="DQ805"/>
      <c r="DR805"/>
      <c r="DS805"/>
      <c r="DT805"/>
      <c r="DU805"/>
      <c r="DV805"/>
      <c r="DW805"/>
      <c r="DX805"/>
      <c r="DY805" s="154"/>
      <c r="DZ805"/>
      <c r="EA805"/>
      <c r="EB805"/>
      <c r="EC805"/>
      <c r="ED805"/>
      <c r="EE805"/>
      <c r="EF805" s="159"/>
      <c r="EG805"/>
      <c r="EH805"/>
      <c r="EI805"/>
      <c r="EJ805"/>
      <c r="EK805"/>
      <c r="EL805" s="149"/>
      <c r="EM805"/>
      <c r="EN805"/>
      <c r="EO805"/>
      <c r="EP805"/>
      <c r="EQ805"/>
      <c r="ER805" s="154"/>
      <c r="ES805"/>
      <c r="ET805"/>
      <c r="EU805"/>
      <c r="EV805"/>
      <c r="EW805"/>
      <c r="EX805"/>
      <c r="EY805"/>
      <c r="EZ805"/>
      <c r="FA805" s="154"/>
      <c r="FB805"/>
      <c r="FC805"/>
      <c r="FD805" s="154"/>
      <c r="FE805"/>
      <c r="FF805"/>
      <c r="FG805" s="154"/>
      <c r="FH805"/>
      <c r="FI805"/>
      <c r="FJ805" s="154"/>
      <c r="FK805"/>
      <c r="FL805"/>
      <c r="FM805" s="154"/>
      <c r="FN805"/>
      <c r="FO805"/>
      <c r="FP805" s="154"/>
      <c r="FQ805"/>
      <c r="FR805"/>
      <c r="FS805"/>
      <c r="FT805"/>
      <c r="FU805"/>
      <c r="FV805"/>
      <c r="FW805"/>
      <c r="FX805"/>
      <c r="FY805"/>
      <c r="FZ805"/>
      <c r="GA805" s="248"/>
    </row>
    <row r="806" spans="1:183" s="13" customFormat="1" ht="21" customHeight="1">
      <c r="A806" s="46"/>
      <c r="B806" s="50"/>
      <c r="C806" s="52"/>
      <c r="D806" s="50"/>
      <c r="E806" s="27"/>
      <c r="F806" s="34"/>
      <c r="G806" s="34"/>
      <c r="H806" s="271"/>
      <c r="I806" s="131"/>
      <c r="J806" s="34"/>
      <c r="K806" s="271"/>
      <c r="L806" s="148"/>
      <c r="M806" s="131"/>
      <c r="N806" s="190"/>
      <c r="O806" s="144"/>
      <c r="P806" s="54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 s="154"/>
      <c r="BS806"/>
      <c r="BT806"/>
      <c r="BU806"/>
      <c r="BV806"/>
      <c r="BW806"/>
      <c r="BX806" s="154"/>
      <c r="BY806"/>
      <c r="BZ806"/>
      <c r="CA806" s="154"/>
      <c r="CB806"/>
      <c r="CC806"/>
      <c r="CD806" s="154"/>
      <c r="CE806"/>
      <c r="CF806"/>
      <c r="CG806"/>
      <c r="CH806"/>
      <c r="CI806"/>
      <c r="CJ806"/>
      <c r="CK806"/>
      <c r="CL806"/>
      <c r="CM806"/>
      <c r="CN806"/>
      <c r="CO806"/>
      <c r="CP806" s="154"/>
      <c r="CQ806"/>
      <c r="CR806"/>
      <c r="CS806"/>
      <c r="CT806"/>
      <c r="CU806"/>
      <c r="CV806" s="154"/>
      <c r="CW806"/>
      <c r="CX806"/>
      <c r="CY806"/>
      <c r="CZ806"/>
      <c r="DA806"/>
      <c r="DB806"/>
      <c r="DC806"/>
      <c r="DD806"/>
      <c r="DE806"/>
      <c r="DF806"/>
      <c r="DG806"/>
      <c r="DH806" s="154"/>
      <c r="DI806"/>
      <c r="DJ806"/>
      <c r="DK806" s="154"/>
      <c r="DL806"/>
      <c r="DM806"/>
      <c r="DN806" s="154"/>
      <c r="DO806"/>
      <c r="DP806"/>
      <c r="DQ806"/>
      <c r="DR806"/>
      <c r="DS806"/>
      <c r="DT806"/>
      <c r="DU806"/>
      <c r="DV806"/>
      <c r="DW806"/>
      <c r="DX806"/>
      <c r="DY806" s="154"/>
      <c r="DZ806"/>
      <c r="EA806"/>
      <c r="EB806"/>
      <c r="EC806"/>
      <c r="ED806"/>
      <c r="EE806"/>
      <c r="EF806" s="159"/>
      <c r="EG806"/>
      <c r="EH806"/>
      <c r="EI806"/>
      <c r="EJ806"/>
      <c r="EK806"/>
      <c r="EL806" s="149"/>
      <c r="EM806"/>
      <c r="EN806"/>
      <c r="EO806"/>
      <c r="EP806"/>
      <c r="EQ806"/>
      <c r="ER806" s="154"/>
      <c r="ES806"/>
      <c r="ET806"/>
      <c r="EU806"/>
      <c r="EV806"/>
      <c r="EW806"/>
      <c r="EX806"/>
      <c r="EY806"/>
      <c r="EZ806"/>
      <c r="FA806" s="154"/>
      <c r="FB806"/>
      <c r="FC806"/>
      <c r="FD806" s="154"/>
      <c r="FE806"/>
      <c r="FF806"/>
      <c r="FG806" s="154"/>
      <c r="FH806"/>
      <c r="FI806"/>
      <c r="FJ806" s="154"/>
      <c r="FK806"/>
      <c r="FL806"/>
      <c r="FM806" s="154"/>
      <c r="FN806"/>
      <c r="FO806"/>
      <c r="FP806" s="154"/>
      <c r="FQ806"/>
      <c r="FR806"/>
      <c r="FS806"/>
      <c r="FT806"/>
      <c r="FU806"/>
      <c r="FV806"/>
      <c r="FW806"/>
      <c r="FX806"/>
      <c r="FY806"/>
      <c r="FZ806"/>
      <c r="GA806" s="248"/>
    </row>
    <row r="807" spans="1:183" s="13" customFormat="1" ht="21" customHeight="1">
      <c r="A807" s="46"/>
      <c r="B807" s="50"/>
      <c r="C807" s="52"/>
      <c r="D807" s="50"/>
      <c r="E807" s="27"/>
      <c r="F807" s="34"/>
      <c r="G807" s="34"/>
      <c r="H807" s="271"/>
      <c r="I807" s="131"/>
      <c r="J807" s="34"/>
      <c r="K807" s="271"/>
      <c r="L807" s="148"/>
      <c r="M807" s="131"/>
      <c r="N807" s="190"/>
      <c r="O807" s="144"/>
      <c r="P807" s="54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 s="154"/>
      <c r="BS807"/>
      <c r="BT807"/>
      <c r="BU807"/>
      <c r="BV807"/>
      <c r="BW807"/>
      <c r="BX807" s="154"/>
      <c r="BY807"/>
      <c r="BZ807"/>
      <c r="CA807" s="154"/>
      <c r="CB807"/>
      <c r="CC807"/>
      <c r="CD807" s="154"/>
      <c r="CE807"/>
      <c r="CF807"/>
      <c r="CG807"/>
      <c r="CH807"/>
      <c r="CI807"/>
      <c r="CJ807"/>
      <c r="CK807"/>
      <c r="CL807"/>
      <c r="CM807"/>
      <c r="CN807"/>
      <c r="CO807"/>
      <c r="CP807" s="154"/>
      <c r="CQ807"/>
      <c r="CR807"/>
      <c r="CS807"/>
      <c r="CT807"/>
      <c r="CU807"/>
      <c r="CV807" s="154"/>
      <c r="CW807"/>
      <c r="CX807"/>
      <c r="CY807"/>
      <c r="CZ807"/>
      <c r="DA807"/>
      <c r="DB807"/>
      <c r="DC807"/>
      <c r="DD807"/>
      <c r="DE807"/>
      <c r="DF807"/>
      <c r="DG807"/>
      <c r="DH807" s="154"/>
      <c r="DI807"/>
      <c r="DJ807"/>
      <c r="DK807" s="154"/>
      <c r="DL807"/>
      <c r="DM807"/>
      <c r="DN807" s="154"/>
      <c r="DO807"/>
      <c r="DP807"/>
      <c r="DQ807"/>
      <c r="DR807"/>
      <c r="DS807"/>
      <c r="DT807"/>
      <c r="DU807"/>
      <c r="DV807"/>
      <c r="DW807"/>
      <c r="DX807"/>
      <c r="DY807" s="154"/>
      <c r="DZ807"/>
      <c r="EA807"/>
      <c r="EB807"/>
      <c r="EC807"/>
      <c r="ED807"/>
      <c r="EE807"/>
      <c r="EF807" s="159"/>
      <c r="EG807"/>
      <c r="EH807"/>
      <c r="EI807"/>
      <c r="EJ807"/>
      <c r="EK807"/>
      <c r="EL807" s="149"/>
      <c r="EM807"/>
      <c r="EN807"/>
      <c r="EO807"/>
      <c r="EP807"/>
      <c r="EQ807"/>
      <c r="ER807" s="154"/>
      <c r="ES807"/>
      <c r="ET807"/>
      <c r="EU807"/>
      <c r="EV807"/>
      <c r="EW807"/>
      <c r="EX807"/>
      <c r="EY807"/>
      <c r="EZ807"/>
      <c r="FA807" s="154"/>
      <c r="FB807"/>
      <c r="FC807"/>
      <c r="FD807" s="154"/>
      <c r="FE807"/>
      <c r="FF807"/>
      <c r="FG807" s="154"/>
      <c r="FH807"/>
      <c r="FI807"/>
      <c r="FJ807" s="154"/>
      <c r="FK807"/>
      <c r="FL807"/>
      <c r="FM807" s="154"/>
      <c r="FN807"/>
      <c r="FO807"/>
      <c r="FP807" s="154"/>
      <c r="FQ807"/>
      <c r="FR807"/>
      <c r="FS807"/>
      <c r="FT807"/>
      <c r="FU807"/>
      <c r="FV807"/>
      <c r="FW807"/>
      <c r="FX807"/>
      <c r="FY807"/>
      <c r="FZ807"/>
      <c r="GA807" s="248"/>
    </row>
    <row r="808" spans="1:183" s="13" customFormat="1" ht="21" customHeight="1">
      <c r="A808" s="46"/>
      <c r="B808" s="50"/>
      <c r="C808" s="52"/>
      <c r="D808" s="50"/>
      <c r="E808" s="27"/>
      <c r="F808" s="34"/>
      <c r="G808" s="34"/>
      <c r="H808" s="271"/>
      <c r="I808" s="131"/>
      <c r="J808" s="34"/>
      <c r="K808" s="271"/>
      <c r="L808" s="148"/>
      <c r="M808" s="131"/>
      <c r="N808" s="190"/>
      <c r="O808" s="144"/>
      <c r="P808" s="54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 s="154"/>
      <c r="BS808"/>
      <c r="BT808"/>
      <c r="BU808"/>
      <c r="BV808"/>
      <c r="BW808"/>
      <c r="BX808" s="154"/>
      <c r="BY808"/>
      <c r="BZ808"/>
      <c r="CA808" s="154"/>
      <c r="CB808"/>
      <c r="CC808"/>
      <c r="CD808" s="154"/>
      <c r="CE808"/>
      <c r="CF808"/>
      <c r="CG808"/>
      <c r="CH808"/>
      <c r="CI808"/>
      <c r="CJ808"/>
      <c r="CK808"/>
      <c r="CL808"/>
      <c r="CM808"/>
      <c r="CN808"/>
      <c r="CO808"/>
      <c r="CP808" s="154"/>
      <c r="CQ808"/>
      <c r="CR808"/>
      <c r="CS808"/>
      <c r="CT808"/>
      <c r="CU808"/>
      <c r="CV808" s="154"/>
      <c r="CW808"/>
      <c r="CX808"/>
      <c r="CY808"/>
      <c r="CZ808"/>
      <c r="DA808"/>
      <c r="DB808"/>
      <c r="DC808"/>
      <c r="DD808"/>
      <c r="DE808"/>
      <c r="DF808"/>
      <c r="DG808"/>
      <c r="DH808" s="154"/>
      <c r="DI808"/>
      <c r="DJ808"/>
      <c r="DK808" s="154"/>
      <c r="DL808"/>
      <c r="DM808"/>
      <c r="DN808" s="154"/>
      <c r="DO808"/>
      <c r="DP808"/>
      <c r="DQ808"/>
      <c r="DR808"/>
      <c r="DS808"/>
      <c r="DT808"/>
      <c r="DU808"/>
      <c r="DV808"/>
      <c r="DW808"/>
      <c r="DX808"/>
      <c r="DY808" s="154"/>
      <c r="DZ808"/>
      <c r="EA808"/>
      <c r="EB808"/>
      <c r="EC808"/>
      <c r="ED808"/>
      <c r="EE808"/>
      <c r="EF808" s="159"/>
      <c r="EG808"/>
      <c r="EH808"/>
      <c r="EI808"/>
      <c r="EJ808"/>
      <c r="EK808"/>
      <c r="EL808" s="149"/>
      <c r="EM808"/>
      <c r="EN808"/>
      <c r="EO808"/>
      <c r="EP808"/>
      <c r="EQ808"/>
      <c r="ER808" s="154"/>
      <c r="ES808"/>
      <c r="ET808"/>
      <c r="EU808"/>
      <c r="EV808"/>
      <c r="EW808"/>
      <c r="EX808"/>
      <c r="EY808"/>
      <c r="EZ808"/>
      <c r="FA808" s="154"/>
      <c r="FB808"/>
      <c r="FC808"/>
      <c r="FD808" s="154"/>
      <c r="FE808"/>
      <c r="FF808"/>
      <c r="FG808" s="154"/>
      <c r="FH808"/>
      <c r="FI808"/>
      <c r="FJ808" s="154"/>
      <c r="FK808"/>
      <c r="FL808"/>
      <c r="FM808" s="154"/>
      <c r="FN808"/>
      <c r="FO808"/>
      <c r="FP808" s="154"/>
      <c r="FQ808"/>
      <c r="FR808"/>
      <c r="FS808"/>
      <c r="FT808"/>
      <c r="FU808"/>
      <c r="FV808"/>
      <c r="FW808"/>
      <c r="FX808"/>
      <c r="FY808"/>
      <c r="FZ808"/>
      <c r="GA808" s="248"/>
    </row>
    <row r="809" spans="1:183" s="13" customFormat="1" ht="21" customHeight="1">
      <c r="A809" s="46"/>
      <c r="B809" s="50"/>
      <c r="C809" s="52"/>
      <c r="D809" s="50"/>
      <c r="E809" s="27"/>
      <c r="F809" s="34"/>
      <c r="G809" s="34"/>
      <c r="H809" s="271"/>
      <c r="I809" s="131"/>
      <c r="J809" s="34"/>
      <c r="K809" s="271"/>
      <c r="L809" s="148"/>
      <c r="M809" s="131"/>
      <c r="N809" s="190"/>
      <c r="O809" s="144"/>
      <c r="P809" s="54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 s="154"/>
      <c r="BS809"/>
      <c r="BT809"/>
      <c r="BU809"/>
      <c r="BV809"/>
      <c r="BW809"/>
      <c r="BX809" s="154"/>
      <c r="BY809"/>
      <c r="BZ809"/>
      <c r="CA809" s="154"/>
      <c r="CB809"/>
      <c r="CC809"/>
      <c r="CD809" s="154"/>
      <c r="CE809"/>
      <c r="CF809"/>
      <c r="CG809"/>
      <c r="CH809"/>
      <c r="CI809"/>
      <c r="CJ809"/>
      <c r="CK809"/>
      <c r="CL809"/>
      <c r="CM809"/>
      <c r="CN809"/>
      <c r="CO809"/>
      <c r="CP809" s="154"/>
      <c r="CQ809"/>
      <c r="CR809"/>
      <c r="CS809"/>
      <c r="CT809"/>
      <c r="CU809"/>
      <c r="CV809" s="154"/>
      <c r="CW809"/>
      <c r="CX809"/>
      <c r="CY809"/>
      <c r="CZ809"/>
      <c r="DA809"/>
      <c r="DB809"/>
      <c r="DC809"/>
      <c r="DD809"/>
      <c r="DE809"/>
      <c r="DF809"/>
      <c r="DG809"/>
      <c r="DH809" s="154"/>
      <c r="DI809"/>
      <c r="DJ809"/>
      <c r="DK809" s="154"/>
      <c r="DL809"/>
      <c r="DM809"/>
      <c r="DN809" s="154"/>
      <c r="DO809"/>
      <c r="DP809"/>
      <c r="DQ809"/>
      <c r="DR809"/>
      <c r="DS809"/>
      <c r="DT809"/>
      <c r="DU809"/>
      <c r="DV809"/>
      <c r="DW809"/>
      <c r="DX809"/>
      <c r="DY809" s="154"/>
      <c r="DZ809"/>
      <c r="EA809"/>
      <c r="EB809"/>
      <c r="EC809"/>
      <c r="ED809"/>
      <c r="EE809"/>
      <c r="EF809" s="159"/>
      <c r="EG809"/>
      <c r="EH809"/>
      <c r="EI809"/>
      <c r="EJ809"/>
      <c r="EK809"/>
      <c r="EL809" s="149"/>
      <c r="EM809"/>
      <c r="EN809"/>
      <c r="EO809"/>
      <c r="EP809"/>
      <c r="EQ809"/>
      <c r="ER809" s="154"/>
      <c r="ES809"/>
      <c r="ET809"/>
      <c r="EU809"/>
      <c r="EV809"/>
      <c r="EW809"/>
      <c r="EX809"/>
      <c r="EY809"/>
      <c r="EZ809"/>
      <c r="FA809" s="154"/>
      <c r="FB809"/>
      <c r="FC809"/>
      <c r="FD809" s="154"/>
      <c r="FE809"/>
      <c r="FF809"/>
      <c r="FG809" s="154"/>
      <c r="FH809"/>
      <c r="FI809"/>
      <c r="FJ809" s="154"/>
      <c r="FK809"/>
      <c r="FL809"/>
      <c r="FM809" s="154"/>
      <c r="FN809"/>
      <c r="FO809"/>
      <c r="FP809" s="154"/>
      <c r="FQ809"/>
      <c r="FR809"/>
      <c r="FS809"/>
      <c r="FT809"/>
      <c r="FU809"/>
      <c r="FV809"/>
      <c r="FW809"/>
      <c r="FX809"/>
      <c r="FY809"/>
      <c r="FZ809"/>
      <c r="GA809" s="248"/>
    </row>
    <row r="810" spans="1:183" s="13" customFormat="1" ht="21" customHeight="1">
      <c r="A810" s="46"/>
      <c r="B810" s="50"/>
      <c r="C810" s="52"/>
      <c r="D810" s="50"/>
      <c r="E810" s="27"/>
      <c r="F810" s="34"/>
      <c r="G810" s="34"/>
      <c r="H810" s="271"/>
      <c r="I810" s="131"/>
      <c r="J810" s="34"/>
      <c r="K810" s="271"/>
      <c r="L810" s="148"/>
      <c r="M810" s="131"/>
      <c r="N810" s="190"/>
      <c r="O810" s="144"/>
      <c r="P810" s="54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 s="154"/>
      <c r="BS810"/>
      <c r="BT810"/>
      <c r="BU810"/>
      <c r="BV810"/>
      <c r="BW810"/>
      <c r="BX810" s="154"/>
      <c r="BY810"/>
      <c r="BZ810"/>
      <c r="CA810" s="154"/>
      <c r="CB810"/>
      <c r="CC810"/>
      <c r="CD810" s="154"/>
      <c r="CE810"/>
      <c r="CF810"/>
      <c r="CG810"/>
      <c r="CH810"/>
      <c r="CI810"/>
      <c r="CJ810"/>
      <c r="CK810"/>
      <c r="CL810"/>
      <c r="CM810"/>
      <c r="CN810"/>
      <c r="CO810"/>
      <c r="CP810" s="154"/>
      <c r="CQ810"/>
      <c r="CR810"/>
      <c r="CS810"/>
      <c r="CT810"/>
      <c r="CU810"/>
      <c r="CV810" s="154"/>
      <c r="CW810"/>
      <c r="CX810"/>
      <c r="CY810"/>
      <c r="CZ810"/>
      <c r="DA810"/>
      <c r="DB810"/>
      <c r="DC810"/>
      <c r="DD810"/>
      <c r="DE810"/>
      <c r="DF810"/>
      <c r="DG810"/>
      <c r="DH810" s="154"/>
      <c r="DI810"/>
      <c r="DJ810"/>
      <c r="DK810" s="154"/>
      <c r="DL810"/>
      <c r="DM810"/>
      <c r="DN810" s="154"/>
      <c r="DO810"/>
      <c r="DP810"/>
      <c r="DQ810"/>
      <c r="DR810"/>
      <c r="DS810"/>
      <c r="DT810"/>
      <c r="DU810"/>
      <c r="DV810"/>
      <c r="DW810"/>
      <c r="DX810"/>
      <c r="DY810" s="154"/>
      <c r="DZ810"/>
      <c r="EA810"/>
      <c r="EB810"/>
      <c r="EC810"/>
      <c r="ED810"/>
      <c r="EE810"/>
      <c r="EF810" s="159"/>
      <c r="EG810"/>
      <c r="EH810"/>
      <c r="EI810"/>
      <c r="EJ810"/>
      <c r="EK810"/>
      <c r="EL810" s="149"/>
      <c r="EM810"/>
      <c r="EN810"/>
      <c r="EO810"/>
      <c r="EP810"/>
      <c r="EQ810"/>
      <c r="ER810" s="154"/>
      <c r="ES810"/>
      <c r="ET810"/>
      <c r="EU810"/>
      <c r="EV810"/>
      <c r="EW810"/>
      <c r="EX810"/>
      <c r="EY810"/>
      <c r="EZ810"/>
      <c r="FA810" s="154"/>
      <c r="FB810"/>
      <c r="FC810"/>
      <c r="FD810" s="154"/>
      <c r="FE810"/>
      <c r="FF810"/>
      <c r="FG810" s="154"/>
      <c r="FH810"/>
      <c r="FI810"/>
      <c r="FJ810" s="154"/>
      <c r="FK810"/>
      <c r="FL810"/>
      <c r="FM810" s="154"/>
      <c r="FN810"/>
      <c r="FO810"/>
      <c r="FP810" s="154"/>
      <c r="FQ810"/>
      <c r="FR810"/>
      <c r="FS810"/>
      <c r="FT810"/>
      <c r="FU810"/>
      <c r="FV810"/>
      <c r="FW810"/>
      <c r="FX810"/>
      <c r="FY810"/>
      <c r="FZ810"/>
      <c r="GA810" s="248"/>
    </row>
    <row r="811" spans="1:183" s="13" customFormat="1" ht="21" customHeight="1">
      <c r="A811" s="46"/>
      <c r="B811" s="50"/>
      <c r="C811" s="52"/>
      <c r="D811" s="50"/>
      <c r="E811" s="27"/>
      <c r="F811" s="34"/>
      <c r="G811" s="34"/>
      <c r="H811" s="271"/>
      <c r="I811" s="131"/>
      <c r="J811" s="34"/>
      <c r="K811" s="271"/>
      <c r="L811" s="148"/>
      <c r="M811" s="131"/>
      <c r="N811" s="190"/>
      <c r="O811" s="144"/>
      <c r="P811" s="54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 s="154"/>
      <c r="BS811"/>
      <c r="BT811"/>
      <c r="BU811"/>
      <c r="BV811"/>
      <c r="BW811"/>
      <c r="BX811" s="154"/>
      <c r="BY811"/>
      <c r="BZ811"/>
      <c r="CA811" s="154"/>
      <c r="CB811"/>
      <c r="CC811"/>
      <c r="CD811" s="154"/>
      <c r="CE811"/>
      <c r="CF811"/>
      <c r="CG811"/>
      <c r="CH811"/>
      <c r="CI811"/>
      <c r="CJ811"/>
      <c r="CK811"/>
      <c r="CL811"/>
      <c r="CM811"/>
      <c r="CN811"/>
      <c r="CO811"/>
      <c r="CP811" s="154"/>
      <c r="CQ811"/>
      <c r="CR811"/>
      <c r="CS811"/>
      <c r="CT811"/>
      <c r="CU811"/>
      <c r="CV811" s="154"/>
      <c r="CW811"/>
      <c r="CX811"/>
      <c r="CY811"/>
      <c r="CZ811"/>
      <c r="DA811"/>
      <c r="DB811"/>
      <c r="DC811"/>
      <c r="DD811"/>
      <c r="DE811"/>
      <c r="DF811"/>
      <c r="DG811"/>
      <c r="DH811" s="154"/>
      <c r="DI811"/>
      <c r="DJ811"/>
      <c r="DK811" s="154"/>
      <c r="DL811"/>
      <c r="DM811"/>
      <c r="DN811" s="154"/>
      <c r="DO811"/>
      <c r="DP811"/>
      <c r="DQ811"/>
      <c r="DR811"/>
      <c r="DS811"/>
      <c r="DT811"/>
      <c r="DU811"/>
      <c r="DV811"/>
      <c r="DW811"/>
      <c r="DX811"/>
      <c r="DY811" s="154"/>
      <c r="DZ811"/>
      <c r="EA811"/>
      <c r="EB811"/>
      <c r="EC811"/>
      <c r="ED811"/>
      <c r="EE811"/>
      <c r="EF811" s="159"/>
      <c r="EG811"/>
      <c r="EH811"/>
      <c r="EI811"/>
      <c r="EJ811"/>
      <c r="EK811"/>
      <c r="EL811" s="149"/>
      <c r="EM811"/>
      <c r="EN811"/>
      <c r="EO811"/>
      <c r="EP811"/>
      <c r="EQ811"/>
      <c r="ER811" s="154"/>
      <c r="ES811"/>
      <c r="ET811"/>
      <c r="EU811"/>
      <c r="EV811"/>
      <c r="EW811"/>
      <c r="EX811"/>
      <c r="EY811"/>
      <c r="EZ811"/>
      <c r="FA811" s="154"/>
      <c r="FB811"/>
      <c r="FC811"/>
      <c r="FD811" s="154"/>
      <c r="FE811"/>
      <c r="FF811"/>
      <c r="FG811" s="154"/>
      <c r="FH811"/>
      <c r="FI811"/>
      <c r="FJ811" s="154"/>
      <c r="FK811"/>
      <c r="FL811"/>
      <c r="FM811" s="154"/>
      <c r="FN811"/>
      <c r="FO811"/>
      <c r="FP811" s="154"/>
      <c r="FQ811"/>
      <c r="FR811"/>
      <c r="FS811"/>
      <c r="FT811"/>
      <c r="FU811"/>
      <c r="FV811"/>
      <c r="FW811"/>
      <c r="FX811"/>
      <c r="FY811"/>
      <c r="FZ811"/>
      <c r="GA811" s="248"/>
    </row>
    <row r="812" spans="1:183" s="13" customFormat="1" ht="21" customHeight="1">
      <c r="A812" s="46"/>
      <c r="B812" s="50"/>
      <c r="C812" s="52"/>
      <c r="D812" s="50"/>
      <c r="E812" s="27"/>
      <c r="F812" s="34"/>
      <c r="G812" s="34"/>
      <c r="H812" s="271"/>
      <c r="I812" s="131"/>
      <c r="J812" s="34"/>
      <c r="K812" s="271"/>
      <c r="L812" s="148"/>
      <c r="M812" s="131"/>
      <c r="N812" s="190"/>
      <c r="O812" s="144"/>
      <c r="P812" s="54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 s="154"/>
      <c r="BS812"/>
      <c r="BT812"/>
      <c r="BU812"/>
      <c r="BV812"/>
      <c r="BW812"/>
      <c r="BX812" s="154"/>
      <c r="BY812"/>
      <c r="BZ812"/>
      <c r="CA812" s="154"/>
      <c r="CB812"/>
      <c r="CC812"/>
      <c r="CD812" s="154"/>
      <c r="CE812"/>
      <c r="CF812"/>
      <c r="CG812"/>
      <c r="CH812"/>
      <c r="CI812"/>
      <c r="CJ812"/>
      <c r="CK812"/>
      <c r="CL812"/>
      <c r="CM812"/>
      <c r="CN812"/>
      <c r="CO812"/>
      <c r="CP812" s="154"/>
      <c r="CQ812"/>
      <c r="CR812"/>
      <c r="CS812"/>
      <c r="CT812"/>
      <c r="CU812"/>
      <c r="CV812" s="154"/>
      <c r="CW812"/>
      <c r="CX812"/>
      <c r="CY812"/>
      <c r="CZ812"/>
      <c r="DA812"/>
      <c r="DB812"/>
      <c r="DC812"/>
      <c r="DD812"/>
      <c r="DE812"/>
      <c r="DF812"/>
      <c r="DG812"/>
      <c r="DH812" s="154"/>
      <c r="DI812"/>
      <c r="DJ812"/>
      <c r="DK812" s="154"/>
      <c r="DL812"/>
      <c r="DM812"/>
      <c r="DN812" s="154"/>
      <c r="DO812"/>
      <c r="DP812"/>
      <c r="DQ812"/>
      <c r="DR812"/>
      <c r="DS812"/>
      <c r="DT812"/>
      <c r="DU812"/>
      <c r="DV812"/>
      <c r="DW812"/>
      <c r="DX812"/>
      <c r="DY812" s="154"/>
      <c r="DZ812"/>
      <c r="EA812"/>
      <c r="EB812"/>
      <c r="EC812"/>
      <c r="ED812"/>
      <c r="EE812"/>
      <c r="EF812" s="159"/>
      <c r="EG812"/>
      <c r="EH812"/>
      <c r="EI812"/>
      <c r="EJ812"/>
      <c r="EK812"/>
      <c r="EL812" s="149"/>
      <c r="EM812"/>
      <c r="EN812"/>
      <c r="EO812"/>
      <c r="EP812"/>
      <c r="EQ812"/>
      <c r="ER812" s="154"/>
      <c r="ES812"/>
      <c r="ET812"/>
      <c r="EU812"/>
      <c r="EV812"/>
      <c r="EW812"/>
      <c r="EX812"/>
      <c r="EY812"/>
      <c r="EZ812"/>
      <c r="FA812" s="154"/>
      <c r="FB812"/>
      <c r="FC812"/>
      <c r="FD812" s="154"/>
      <c r="FE812"/>
      <c r="FF812"/>
      <c r="FG812" s="154"/>
      <c r="FH812"/>
      <c r="FI812"/>
      <c r="FJ812" s="154"/>
      <c r="FK812"/>
      <c r="FL812"/>
      <c r="FM812" s="154"/>
      <c r="FN812"/>
      <c r="FO812"/>
      <c r="FP812" s="154"/>
      <c r="FQ812"/>
      <c r="FR812"/>
      <c r="FS812"/>
      <c r="FT812"/>
      <c r="FU812"/>
      <c r="FV812"/>
      <c r="FW812"/>
      <c r="FX812"/>
      <c r="FY812"/>
      <c r="FZ812"/>
      <c r="GA812" s="248"/>
    </row>
    <row r="813" spans="1:183" s="13" customFormat="1" ht="21" customHeight="1">
      <c r="A813" s="46"/>
      <c r="B813" s="50"/>
      <c r="C813" s="52"/>
      <c r="D813" s="50"/>
      <c r="E813" s="27"/>
      <c r="F813" s="34"/>
      <c r="G813" s="34"/>
      <c r="H813" s="271"/>
      <c r="I813" s="131"/>
      <c r="J813" s="34"/>
      <c r="K813" s="271"/>
      <c r="L813" s="148"/>
      <c r="M813" s="131"/>
      <c r="N813" s="190"/>
      <c r="O813" s="144"/>
      <c r="P813" s="54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 s="154"/>
      <c r="BS813"/>
      <c r="BT813"/>
      <c r="BU813"/>
      <c r="BV813"/>
      <c r="BW813"/>
      <c r="BX813" s="154"/>
      <c r="BY813"/>
      <c r="BZ813"/>
      <c r="CA813" s="154"/>
      <c r="CB813"/>
      <c r="CC813"/>
      <c r="CD813" s="154"/>
      <c r="CE813"/>
      <c r="CF813"/>
      <c r="CG813"/>
      <c r="CH813"/>
      <c r="CI813"/>
      <c r="CJ813"/>
      <c r="CK813"/>
      <c r="CL813"/>
      <c r="CM813"/>
      <c r="CN813"/>
      <c r="CO813"/>
      <c r="CP813" s="154"/>
      <c r="CQ813"/>
      <c r="CR813"/>
      <c r="CS813"/>
      <c r="CT813"/>
      <c r="CU813"/>
      <c r="CV813" s="154"/>
      <c r="CW813"/>
      <c r="CX813"/>
      <c r="CY813"/>
      <c r="CZ813"/>
      <c r="DA813"/>
      <c r="DB813"/>
      <c r="DC813"/>
      <c r="DD813"/>
      <c r="DE813"/>
      <c r="DF813"/>
      <c r="DG813"/>
      <c r="DH813" s="154"/>
      <c r="DI813"/>
      <c r="DJ813"/>
      <c r="DK813" s="154"/>
      <c r="DL813"/>
      <c r="DM813"/>
      <c r="DN813" s="154"/>
      <c r="DO813"/>
      <c r="DP813"/>
      <c r="DQ813"/>
      <c r="DR813"/>
      <c r="DS813"/>
      <c r="DT813"/>
      <c r="DU813"/>
      <c r="DV813"/>
      <c r="DW813"/>
      <c r="DX813"/>
      <c r="DY813" s="154"/>
      <c r="DZ813"/>
      <c r="EA813"/>
      <c r="EB813"/>
      <c r="EC813"/>
      <c r="ED813"/>
      <c r="EE813"/>
      <c r="EF813" s="159"/>
      <c r="EG813"/>
      <c r="EH813"/>
      <c r="EI813"/>
      <c r="EJ813"/>
      <c r="EK813"/>
      <c r="EL813" s="149"/>
      <c r="EM813"/>
      <c r="EN813"/>
      <c r="EO813"/>
      <c r="EP813"/>
      <c r="EQ813"/>
      <c r="ER813" s="154"/>
      <c r="ES813"/>
      <c r="ET813"/>
      <c r="EU813"/>
      <c r="EV813"/>
      <c r="EW813"/>
      <c r="EX813"/>
      <c r="EY813"/>
      <c r="EZ813"/>
      <c r="FA813" s="154"/>
      <c r="FB813"/>
      <c r="FC813"/>
      <c r="FD813" s="154"/>
      <c r="FE813"/>
      <c r="FF813"/>
      <c r="FG813" s="154"/>
      <c r="FH813"/>
      <c r="FI813"/>
      <c r="FJ813" s="154"/>
      <c r="FK813"/>
      <c r="FL813"/>
      <c r="FM813" s="154"/>
      <c r="FN813"/>
      <c r="FO813"/>
      <c r="FP813" s="154"/>
      <c r="FQ813"/>
      <c r="FR813"/>
      <c r="FS813"/>
      <c r="FT813"/>
      <c r="FU813"/>
      <c r="FV813"/>
      <c r="FW813"/>
      <c r="FX813"/>
      <c r="FY813"/>
      <c r="FZ813"/>
      <c r="GA813" s="248"/>
    </row>
    <row r="814" spans="1:183" s="13" customFormat="1" ht="21" customHeight="1">
      <c r="A814" s="46"/>
      <c r="B814" s="50"/>
      <c r="C814" s="52"/>
      <c r="D814" s="50"/>
      <c r="E814" s="27"/>
      <c r="F814" s="34"/>
      <c r="G814" s="34"/>
      <c r="H814" s="271"/>
      <c r="I814" s="131"/>
      <c r="J814" s="34"/>
      <c r="K814" s="271"/>
      <c r="L814" s="148"/>
      <c r="M814" s="131"/>
      <c r="N814" s="190"/>
      <c r="O814" s="144"/>
      <c r="P814" s="5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 s="154"/>
      <c r="BS814"/>
      <c r="BT814"/>
      <c r="BU814"/>
      <c r="BV814"/>
      <c r="BW814"/>
      <c r="BX814" s="154"/>
      <c r="BY814"/>
      <c r="BZ814"/>
      <c r="CA814" s="154"/>
      <c r="CB814"/>
      <c r="CC814"/>
      <c r="CD814" s="154"/>
      <c r="CE814"/>
      <c r="CF814"/>
      <c r="CG814"/>
      <c r="CH814"/>
      <c r="CI814"/>
      <c r="CJ814"/>
      <c r="CK814"/>
      <c r="CL814"/>
      <c r="CM814"/>
      <c r="CN814"/>
      <c r="CO814"/>
      <c r="CP814" s="154"/>
      <c r="CQ814"/>
      <c r="CR814"/>
      <c r="CS814"/>
      <c r="CT814"/>
      <c r="CU814"/>
      <c r="CV814" s="154"/>
      <c r="CW814"/>
      <c r="CX814"/>
      <c r="CY814"/>
      <c r="CZ814"/>
      <c r="DA814"/>
      <c r="DB814"/>
      <c r="DC814"/>
      <c r="DD814"/>
      <c r="DE814"/>
      <c r="DF814"/>
      <c r="DG814"/>
      <c r="DH814" s="154"/>
      <c r="DI814"/>
      <c r="DJ814"/>
      <c r="DK814" s="154"/>
      <c r="DL814"/>
      <c r="DM814"/>
      <c r="DN814" s="154"/>
      <c r="DO814"/>
      <c r="DP814"/>
      <c r="DQ814"/>
      <c r="DR814"/>
      <c r="DS814"/>
      <c r="DT814"/>
      <c r="DU814"/>
      <c r="DV814"/>
      <c r="DW814"/>
      <c r="DX814"/>
      <c r="DY814" s="154"/>
      <c r="DZ814"/>
      <c r="EA814"/>
      <c r="EB814"/>
      <c r="EC814"/>
      <c r="ED814"/>
      <c r="EE814"/>
      <c r="EF814" s="159"/>
      <c r="EG814"/>
      <c r="EH814"/>
      <c r="EI814"/>
      <c r="EJ814"/>
      <c r="EK814"/>
      <c r="EL814" s="149"/>
      <c r="EM814"/>
      <c r="EN814"/>
      <c r="EO814"/>
      <c r="EP814"/>
      <c r="EQ814"/>
      <c r="ER814" s="154"/>
      <c r="ES814"/>
      <c r="ET814"/>
      <c r="EU814"/>
      <c r="EV814"/>
      <c r="EW814"/>
      <c r="EX814"/>
      <c r="EY814"/>
      <c r="EZ814"/>
      <c r="FA814" s="154"/>
      <c r="FB814"/>
      <c r="FC814"/>
      <c r="FD814" s="154"/>
      <c r="FE814"/>
      <c r="FF814"/>
      <c r="FG814" s="154"/>
      <c r="FH814"/>
      <c r="FI814"/>
      <c r="FJ814" s="154"/>
      <c r="FK814"/>
      <c r="FL814"/>
      <c r="FM814" s="154"/>
      <c r="FN814"/>
      <c r="FO814"/>
      <c r="FP814" s="154"/>
      <c r="FQ814"/>
      <c r="FR814"/>
      <c r="FS814"/>
      <c r="FT814"/>
      <c r="FU814"/>
      <c r="FV814"/>
      <c r="FW814"/>
      <c r="FX814"/>
      <c r="FY814"/>
      <c r="FZ814"/>
      <c r="GA814" s="248"/>
    </row>
    <row r="815" spans="1:183" s="13" customFormat="1" ht="21" customHeight="1">
      <c r="A815" s="46"/>
      <c r="B815" s="50"/>
      <c r="C815" s="52"/>
      <c r="D815" s="50"/>
      <c r="E815" s="27"/>
      <c r="F815" s="34"/>
      <c r="G815" s="34"/>
      <c r="H815" s="271"/>
      <c r="I815" s="131"/>
      <c r="J815" s="34"/>
      <c r="K815" s="271"/>
      <c r="L815" s="148"/>
      <c r="M815" s="131"/>
      <c r="N815" s="190"/>
      <c r="O815" s="144"/>
      <c r="P815" s="54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 s="154"/>
      <c r="BS815"/>
      <c r="BT815"/>
      <c r="BU815"/>
      <c r="BV815"/>
      <c r="BW815"/>
      <c r="BX815" s="154"/>
      <c r="BY815"/>
      <c r="BZ815"/>
      <c r="CA815" s="154"/>
      <c r="CB815"/>
      <c r="CC815"/>
      <c r="CD815" s="154"/>
      <c r="CE815"/>
      <c r="CF815"/>
      <c r="CG815"/>
      <c r="CH815"/>
      <c r="CI815"/>
      <c r="CJ815"/>
      <c r="CK815"/>
      <c r="CL815"/>
      <c r="CM815"/>
      <c r="CN815"/>
      <c r="CO815"/>
      <c r="CP815" s="154"/>
      <c r="CQ815"/>
      <c r="CR815"/>
      <c r="CS815"/>
      <c r="CT815"/>
      <c r="CU815"/>
      <c r="CV815" s="154"/>
      <c r="CW815"/>
      <c r="CX815"/>
      <c r="CY815"/>
      <c r="CZ815"/>
      <c r="DA815"/>
      <c r="DB815"/>
      <c r="DC815"/>
      <c r="DD815"/>
      <c r="DE815"/>
      <c r="DF815"/>
      <c r="DG815"/>
      <c r="DH815" s="154"/>
      <c r="DI815"/>
      <c r="DJ815"/>
      <c r="DK815" s="154"/>
      <c r="DL815"/>
      <c r="DM815"/>
      <c r="DN815" s="154"/>
      <c r="DO815"/>
      <c r="DP815"/>
      <c r="DQ815"/>
      <c r="DR815"/>
      <c r="DS815"/>
      <c r="DT815"/>
      <c r="DU815"/>
      <c r="DV815"/>
      <c r="DW815"/>
      <c r="DX815"/>
      <c r="DY815" s="154"/>
      <c r="DZ815"/>
      <c r="EA815"/>
      <c r="EB815"/>
      <c r="EC815"/>
      <c r="ED815"/>
      <c r="EE815"/>
      <c r="EF815" s="159"/>
      <c r="EG815"/>
      <c r="EH815"/>
      <c r="EI815"/>
      <c r="EJ815"/>
      <c r="EK815"/>
      <c r="EL815" s="149"/>
      <c r="EM815"/>
      <c r="EN815"/>
      <c r="EO815"/>
      <c r="EP815"/>
      <c r="EQ815"/>
      <c r="ER815" s="154"/>
      <c r="ES815"/>
      <c r="ET815"/>
      <c r="EU815"/>
      <c r="EV815"/>
      <c r="EW815"/>
      <c r="EX815"/>
      <c r="EY815"/>
      <c r="EZ815"/>
      <c r="FA815" s="154"/>
      <c r="FB815"/>
      <c r="FC815"/>
      <c r="FD815" s="154"/>
      <c r="FE815"/>
      <c r="FF815"/>
      <c r="FG815" s="154"/>
      <c r="FH815"/>
      <c r="FI815"/>
      <c r="FJ815" s="154"/>
      <c r="FK815"/>
      <c r="FL815"/>
      <c r="FM815" s="154"/>
      <c r="FN815"/>
      <c r="FO815"/>
      <c r="FP815" s="154"/>
      <c r="FQ815"/>
      <c r="FR815"/>
      <c r="FS815"/>
      <c r="FT815"/>
      <c r="FU815"/>
      <c r="FV815"/>
      <c r="FW815"/>
      <c r="FX815"/>
      <c r="FY815"/>
      <c r="FZ815"/>
      <c r="GA815" s="248"/>
    </row>
    <row r="816" spans="1:183" s="13" customFormat="1" ht="21" customHeight="1">
      <c r="A816" s="46"/>
      <c r="B816" s="50"/>
      <c r="C816" s="52"/>
      <c r="D816" s="50"/>
      <c r="E816" s="27"/>
      <c r="F816" s="34"/>
      <c r="G816" s="34"/>
      <c r="H816" s="271"/>
      <c r="I816" s="131"/>
      <c r="J816" s="34"/>
      <c r="K816" s="271"/>
      <c r="L816" s="148"/>
      <c r="M816" s="131"/>
      <c r="N816" s="190"/>
      <c r="O816" s="144"/>
      <c r="P816" s="54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 s="154"/>
      <c r="BS816"/>
      <c r="BT816"/>
      <c r="BU816"/>
      <c r="BV816"/>
      <c r="BW816"/>
      <c r="BX816" s="154"/>
      <c r="BY816"/>
      <c r="BZ816"/>
      <c r="CA816" s="154"/>
      <c r="CB816"/>
      <c r="CC816"/>
      <c r="CD816" s="154"/>
      <c r="CE816"/>
      <c r="CF816"/>
      <c r="CG816"/>
      <c r="CH816"/>
      <c r="CI816"/>
      <c r="CJ816"/>
      <c r="CK816"/>
      <c r="CL816"/>
      <c r="CM816"/>
      <c r="CN816"/>
      <c r="CO816"/>
      <c r="CP816" s="154"/>
      <c r="CQ816"/>
      <c r="CR816"/>
      <c r="CS816"/>
      <c r="CT816"/>
      <c r="CU816"/>
      <c r="CV816" s="154"/>
      <c r="CW816"/>
      <c r="CX816"/>
      <c r="CY816"/>
      <c r="CZ816"/>
      <c r="DA816"/>
      <c r="DB816"/>
      <c r="DC816"/>
      <c r="DD816"/>
      <c r="DE816"/>
      <c r="DF816"/>
      <c r="DG816"/>
      <c r="DH816" s="154"/>
      <c r="DI816"/>
      <c r="DJ816"/>
      <c r="DK816" s="154"/>
      <c r="DL816"/>
      <c r="DM816"/>
      <c r="DN816" s="154"/>
      <c r="DO816"/>
      <c r="DP816"/>
      <c r="DQ816"/>
      <c r="DR816"/>
      <c r="DS816"/>
      <c r="DT816"/>
      <c r="DU816"/>
      <c r="DV816"/>
      <c r="DW816"/>
      <c r="DX816"/>
      <c r="DY816" s="154"/>
      <c r="DZ816"/>
      <c r="EA816"/>
      <c r="EB816"/>
      <c r="EC816"/>
      <c r="ED816"/>
      <c r="EE816"/>
      <c r="EF816" s="159"/>
      <c r="EG816"/>
      <c r="EH816"/>
      <c r="EI816"/>
      <c r="EJ816"/>
      <c r="EK816"/>
      <c r="EL816" s="149"/>
      <c r="EM816"/>
      <c r="EN816"/>
      <c r="EO816"/>
      <c r="EP816"/>
      <c r="EQ816"/>
      <c r="ER816" s="154"/>
      <c r="ES816"/>
      <c r="ET816"/>
      <c r="EU816"/>
      <c r="EV816"/>
      <c r="EW816"/>
      <c r="EX816"/>
      <c r="EY816"/>
      <c r="EZ816"/>
      <c r="FA816" s="154"/>
      <c r="FB816"/>
      <c r="FC816"/>
      <c r="FD816" s="154"/>
      <c r="FE816"/>
      <c r="FF816"/>
      <c r="FG816" s="154"/>
      <c r="FH816"/>
      <c r="FI816"/>
      <c r="FJ816" s="154"/>
      <c r="FK816"/>
      <c r="FL816"/>
      <c r="FM816" s="154"/>
      <c r="FN816"/>
      <c r="FO816"/>
      <c r="FP816" s="154"/>
      <c r="FQ816"/>
      <c r="FR816"/>
      <c r="FS816"/>
      <c r="FT816"/>
      <c r="FU816"/>
      <c r="FV816"/>
      <c r="FW816"/>
      <c r="FX816"/>
      <c r="FY816"/>
      <c r="FZ816"/>
      <c r="GA816" s="248"/>
    </row>
    <row r="817" spans="1:183" s="13" customFormat="1" ht="21" customHeight="1">
      <c r="A817" s="46"/>
      <c r="B817" s="50"/>
      <c r="C817" s="52"/>
      <c r="D817" s="50"/>
      <c r="E817" s="27"/>
      <c r="F817" s="34"/>
      <c r="G817" s="34"/>
      <c r="H817" s="271"/>
      <c r="I817" s="131"/>
      <c r="J817" s="34"/>
      <c r="K817" s="271"/>
      <c r="L817" s="148"/>
      <c r="M817" s="131"/>
      <c r="N817" s="190"/>
      <c r="O817" s="144"/>
      <c r="P817" s="54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 s="154"/>
      <c r="BS817"/>
      <c r="BT817"/>
      <c r="BU817"/>
      <c r="BV817"/>
      <c r="BW817"/>
      <c r="BX817" s="154"/>
      <c r="BY817"/>
      <c r="BZ817"/>
      <c r="CA817" s="154"/>
      <c r="CB817"/>
      <c r="CC817"/>
      <c r="CD817" s="154"/>
      <c r="CE817"/>
      <c r="CF817"/>
      <c r="CG817"/>
      <c r="CH817"/>
      <c r="CI817"/>
      <c r="CJ817"/>
      <c r="CK817"/>
      <c r="CL817"/>
      <c r="CM817"/>
      <c r="CN817"/>
      <c r="CO817"/>
      <c r="CP817" s="154"/>
      <c r="CQ817"/>
      <c r="CR817"/>
      <c r="CS817"/>
      <c r="CT817"/>
      <c r="CU817"/>
      <c r="CV817" s="154"/>
      <c r="CW817"/>
      <c r="CX817"/>
      <c r="CY817"/>
      <c r="CZ817"/>
      <c r="DA817"/>
      <c r="DB817"/>
      <c r="DC817"/>
      <c r="DD817"/>
      <c r="DE817"/>
      <c r="DF817"/>
      <c r="DG817"/>
      <c r="DH817" s="154"/>
      <c r="DI817"/>
      <c r="DJ817"/>
      <c r="DK817" s="154"/>
      <c r="DL817"/>
      <c r="DM817"/>
      <c r="DN817" s="154"/>
      <c r="DO817"/>
      <c r="DP817"/>
      <c r="DQ817"/>
      <c r="DR817"/>
      <c r="DS817"/>
      <c r="DT817"/>
      <c r="DU817"/>
      <c r="DV817"/>
      <c r="DW817"/>
      <c r="DX817"/>
      <c r="DY817" s="154"/>
      <c r="DZ817"/>
      <c r="EA817"/>
      <c r="EB817"/>
      <c r="EC817"/>
      <c r="ED817"/>
      <c r="EE817"/>
      <c r="EF817" s="159"/>
      <c r="EG817"/>
      <c r="EH817"/>
      <c r="EI817"/>
      <c r="EJ817"/>
      <c r="EK817"/>
      <c r="EL817" s="149"/>
      <c r="EM817"/>
      <c r="EN817"/>
      <c r="EO817"/>
      <c r="EP817"/>
      <c r="EQ817"/>
      <c r="ER817" s="154"/>
      <c r="ES817"/>
      <c r="ET817"/>
      <c r="EU817"/>
      <c r="EV817"/>
      <c r="EW817"/>
      <c r="EX817"/>
      <c r="EY817"/>
      <c r="EZ817"/>
      <c r="FA817" s="154"/>
      <c r="FB817"/>
      <c r="FC817"/>
      <c r="FD817" s="154"/>
      <c r="FE817"/>
      <c r="FF817"/>
      <c r="FG817" s="154"/>
      <c r="FH817"/>
      <c r="FI817"/>
      <c r="FJ817" s="154"/>
      <c r="FK817"/>
      <c r="FL817"/>
      <c r="FM817" s="154"/>
      <c r="FN817"/>
      <c r="FO817"/>
      <c r="FP817" s="154"/>
      <c r="FQ817"/>
      <c r="FR817"/>
      <c r="FS817"/>
      <c r="FT817"/>
      <c r="FU817"/>
      <c r="FV817"/>
      <c r="FW817"/>
      <c r="FX817"/>
      <c r="FY817"/>
      <c r="FZ817"/>
      <c r="GA817" s="248"/>
    </row>
    <row r="818" spans="1:183" s="13" customFormat="1" ht="21" customHeight="1">
      <c r="A818" s="46"/>
      <c r="B818" s="50"/>
      <c r="C818" s="52"/>
      <c r="D818" s="50"/>
      <c r="E818" s="27"/>
      <c r="F818" s="34"/>
      <c r="G818" s="34"/>
      <c r="H818" s="271"/>
      <c r="I818" s="131"/>
      <c r="J818" s="34"/>
      <c r="K818" s="271"/>
      <c r="L818" s="148"/>
      <c r="M818" s="131"/>
      <c r="N818" s="190"/>
      <c r="O818" s="144"/>
      <c r="P818" s="54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 s="154"/>
      <c r="BS818"/>
      <c r="BT818"/>
      <c r="BU818"/>
      <c r="BV818"/>
      <c r="BW818"/>
      <c r="BX818" s="154"/>
      <c r="BY818"/>
      <c r="BZ818"/>
      <c r="CA818" s="154"/>
      <c r="CB818"/>
      <c r="CC818"/>
      <c r="CD818" s="154"/>
      <c r="CE818"/>
      <c r="CF818"/>
      <c r="CG818"/>
      <c r="CH818"/>
      <c r="CI818"/>
      <c r="CJ818"/>
      <c r="CK818"/>
      <c r="CL818"/>
      <c r="CM818"/>
      <c r="CN818"/>
      <c r="CO818"/>
      <c r="CP818" s="154"/>
      <c r="CQ818"/>
      <c r="CR818"/>
      <c r="CS818"/>
      <c r="CT818"/>
      <c r="CU818"/>
      <c r="CV818" s="154"/>
      <c r="CW818"/>
      <c r="CX818"/>
      <c r="CY818"/>
      <c r="CZ818"/>
      <c r="DA818"/>
      <c r="DB818"/>
      <c r="DC818"/>
      <c r="DD818"/>
      <c r="DE818"/>
      <c r="DF818"/>
      <c r="DG818"/>
      <c r="DH818" s="154"/>
      <c r="DI818"/>
      <c r="DJ818"/>
      <c r="DK818" s="154"/>
      <c r="DL818"/>
      <c r="DM818"/>
      <c r="DN818" s="154"/>
      <c r="DO818"/>
      <c r="DP818"/>
      <c r="DQ818"/>
      <c r="DR818"/>
      <c r="DS818"/>
      <c r="DT818"/>
      <c r="DU818"/>
      <c r="DV818"/>
      <c r="DW818"/>
      <c r="DX818"/>
      <c r="DY818" s="154"/>
      <c r="DZ818"/>
      <c r="EA818"/>
      <c r="EB818"/>
      <c r="EC818"/>
      <c r="ED818"/>
      <c r="EE818"/>
      <c r="EF818" s="159"/>
      <c r="EG818"/>
      <c r="EH818"/>
      <c r="EI818"/>
      <c r="EJ818"/>
      <c r="EK818"/>
      <c r="EL818" s="149"/>
      <c r="EM818"/>
      <c r="EN818"/>
      <c r="EO818"/>
      <c r="EP818"/>
      <c r="EQ818"/>
      <c r="ER818" s="154"/>
      <c r="ES818"/>
      <c r="ET818"/>
      <c r="EU818"/>
      <c r="EV818"/>
      <c r="EW818"/>
      <c r="EX818"/>
      <c r="EY818"/>
      <c r="EZ818"/>
      <c r="FA818" s="154"/>
      <c r="FB818"/>
      <c r="FC818"/>
      <c r="FD818" s="154"/>
      <c r="FE818"/>
      <c r="FF818"/>
      <c r="FG818" s="154"/>
      <c r="FH818"/>
      <c r="FI818"/>
      <c r="FJ818" s="154"/>
      <c r="FK818"/>
      <c r="FL818"/>
      <c r="FM818" s="154"/>
      <c r="FN818"/>
      <c r="FO818"/>
      <c r="FP818" s="154"/>
      <c r="FQ818"/>
      <c r="FR818"/>
      <c r="FS818"/>
      <c r="FT818"/>
      <c r="FU818"/>
      <c r="FV818"/>
      <c r="FW818"/>
      <c r="FX818"/>
      <c r="FY818"/>
      <c r="FZ818"/>
      <c r="GA818" s="248"/>
    </row>
    <row r="819" spans="1:183" s="13" customFormat="1" ht="21" customHeight="1">
      <c r="A819" s="46"/>
      <c r="B819" s="50"/>
      <c r="C819" s="52"/>
      <c r="D819" s="50"/>
      <c r="E819" s="27"/>
      <c r="F819" s="34"/>
      <c r="G819" s="34"/>
      <c r="H819" s="271"/>
      <c r="I819" s="131"/>
      <c r="J819" s="34"/>
      <c r="K819" s="271"/>
      <c r="L819" s="148"/>
      <c r="M819" s="131"/>
      <c r="N819" s="190"/>
      <c r="O819" s="144"/>
      <c r="P819" s="54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 s="154"/>
      <c r="BS819"/>
      <c r="BT819"/>
      <c r="BU819"/>
      <c r="BV819"/>
      <c r="BW819"/>
      <c r="BX819" s="154"/>
      <c r="BY819"/>
      <c r="BZ819"/>
      <c r="CA819" s="154"/>
      <c r="CB819"/>
      <c r="CC819"/>
      <c r="CD819" s="154"/>
      <c r="CE819"/>
      <c r="CF819"/>
      <c r="CG819"/>
      <c r="CH819"/>
      <c r="CI819"/>
      <c r="CJ819"/>
      <c r="CK819"/>
      <c r="CL819"/>
      <c r="CM819"/>
      <c r="CN819"/>
      <c r="CO819"/>
      <c r="CP819" s="154"/>
      <c r="CQ819"/>
      <c r="CR819"/>
      <c r="CS819"/>
      <c r="CT819"/>
      <c r="CU819"/>
      <c r="CV819" s="154"/>
      <c r="CW819"/>
      <c r="CX819"/>
      <c r="CY819"/>
      <c r="CZ819"/>
      <c r="DA819"/>
      <c r="DB819"/>
      <c r="DC819"/>
      <c r="DD819"/>
      <c r="DE819"/>
      <c r="DF819"/>
      <c r="DG819"/>
      <c r="DH819" s="154"/>
      <c r="DI819"/>
      <c r="DJ819"/>
      <c r="DK819" s="154"/>
      <c r="DL819"/>
      <c r="DM819"/>
      <c r="DN819" s="154"/>
      <c r="DO819"/>
      <c r="DP819"/>
      <c r="DQ819"/>
      <c r="DR819"/>
      <c r="DS819"/>
      <c r="DT819"/>
      <c r="DU819"/>
      <c r="DV819"/>
      <c r="DW819"/>
      <c r="DX819"/>
      <c r="DY819" s="154"/>
      <c r="DZ819"/>
      <c r="EA819"/>
      <c r="EB819"/>
      <c r="EC819"/>
      <c r="ED819"/>
      <c r="EE819"/>
      <c r="EF819" s="159"/>
      <c r="EG819"/>
      <c r="EH819"/>
      <c r="EI819"/>
      <c r="EJ819"/>
      <c r="EK819"/>
      <c r="EL819" s="149"/>
      <c r="EM819"/>
      <c r="EN819"/>
      <c r="EO819"/>
      <c r="EP819"/>
      <c r="EQ819"/>
      <c r="ER819" s="154"/>
      <c r="ES819"/>
      <c r="ET819"/>
      <c r="EU819"/>
      <c r="EV819"/>
      <c r="EW819"/>
      <c r="EX819"/>
      <c r="EY819"/>
      <c r="EZ819"/>
      <c r="FA819" s="154"/>
      <c r="FB819"/>
      <c r="FC819"/>
      <c r="FD819" s="154"/>
      <c r="FE819"/>
      <c r="FF819"/>
      <c r="FG819" s="154"/>
      <c r="FH819"/>
      <c r="FI819"/>
      <c r="FJ819" s="154"/>
      <c r="FK819"/>
      <c r="FL819"/>
      <c r="FM819" s="154"/>
      <c r="FN819"/>
      <c r="FO819"/>
      <c r="FP819" s="154"/>
      <c r="FQ819"/>
      <c r="FR819"/>
      <c r="FS819"/>
      <c r="FT819"/>
      <c r="FU819"/>
      <c r="FV819"/>
      <c r="FW819"/>
      <c r="FX819"/>
      <c r="FY819"/>
      <c r="FZ819"/>
      <c r="GA819" s="248"/>
    </row>
    <row r="820" spans="1:183" s="13" customFormat="1" ht="21" customHeight="1">
      <c r="A820" s="46"/>
      <c r="B820" s="50"/>
      <c r="C820" s="52"/>
      <c r="D820" s="50"/>
      <c r="E820" s="27"/>
      <c r="F820" s="34"/>
      <c r="G820" s="34"/>
      <c r="H820" s="271"/>
      <c r="I820" s="131"/>
      <c r="J820" s="34"/>
      <c r="K820" s="271"/>
      <c r="L820" s="148"/>
      <c r="M820" s="131"/>
      <c r="N820" s="190"/>
      <c r="O820" s="144"/>
      <c r="P820" s="54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 s="154"/>
      <c r="BS820"/>
      <c r="BT820"/>
      <c r="BU820"/>
      <c r="BV820"/>
      <c r="BW820"/>
      <c r="BX820" s="154"/>
      <c r="BY820"/>
      <c r="BZ820"/>
      <c r="CA820" s="154"/>
      <c r="CB820"/>
      <c r="CC820"/>
      <c r="CD820" s="154"/>
      <c r="CE820"/>
      <c r="CF820"/>
      <c r="CG820"/>
      <c r="CH820"/>
      <c r="CI820"/>
      <c r="CJ820"/>
      <c r="CK820"/>
      <c r="CL820"/>
      <c r="CM820"/>
      <c r="CN820"/>
      <c r="CO820"/>
      <c r="CP820" s="154"/>
      <c r="CQ820"/>
      <c r="CR820"/>
      <c r="CS820"/>
      <c r="CT820"/>
      <c r="CU820"/>
      <c r="CV820" s="154"/>
      <c r="CW820"/>
      <c r="CX820"/>
      <c r="CY820"/>
      <c r="CZ820"/>
      <c r="DA820"/>
      <c r="DB820"/>
      <c r="DC820"/>
      <c r="DD820"/>
      <c r="DE820"/>
      <c r="DF820"/>
      <c r="DG820"/>
      <c r="DH820" s="154"/>
      <c r="DI820"/>
      <c r="DJ820"/>
      <c r="DK820" s="154"/>
      <c r="DL820"/>
      <c r="DM820"/>
      <c r="DN820" s="154"/>
      <c r="DO820"/>
      <c r="DP820"/>
      <c r="DQ820"/>
      <c r="DR820"/>
      <c r="DS820"/>
      <c r="DT820"/>
      <c r="DU820"/>
      <c r="DV820"/>
      <c r="DW820"/>
      <c r="DX820"/>
      <c r="DY820" s="154"/>
      <c r="DZ820"/>
      <c r="EA820"/>
      <c r="EB820"/>
      <c r="EC820"/>
      <c r="ED820"/>
      <c r="EE820"/>
      <c r="EF820" s="159"/>
      <c r="EG820"/>
      <c r="EH820"/>
      <c r="EI820"/>
      <c r="EJ820"/>
      <c r="EK820"/>
      <c r="EL820" s="149"/>
      <c r="EM820"/>
      <c r="EN820"/>
      <c r="EO820"/>
      <c r="EP820"/>
      <c r="EQ820"/>
      <c r="ER820" s="154"/>
      <c r="ES820"/>
      <c r="ET820"/>
      <c r="EU820"/>
      <c r="EV820"/>
      <c r="EW820"/>
      <c r="EX820"/>
      <c r="EY820"/>
      <c r="EZ820"/>
      <c r="FA820" s="154"/>
      <c r="FB820"/>
      <c r="FC820"/>
      <c r="FD820" s="154"/>
      <c r="FE820"/>
      <c r="FF820"/>
      <c r="FG820" s="154"/>
      <c r="FH820"/>
      <c r="FI820"/>
      <c r="FJ820" s="154"/>
      <c r="FK820"/>
      <c r="FL820"/>
      <c r="FM820" s="154"/>
      <c r="FN820"/>
      <c r="FO820"/>
      <c r="FP820" s="154"/>
      <c r="FQ820"/>
      <c r="FR820"/>
      <c r="FS820"/>
      <c r="FT820"/>
      <c r="FU820"/>
      <c r="FV820"/>
      <c r="FW820"/>
      <c r="FX820"/>
      <c r="FY820"/>
      <c r="FZ820"/>
      <c r="GA820" s="248"/>
    </row>
    <row r="821" spans="1:183" s="13" customFormat="1" ht="21" customHeight="1">
      <c r="A821" s="46"/>
      <c r="B821" s="50"/>
      <c r="C821" s="52"/>
      <c r="D821" s="50"/>
      <c r="E821" s="27"/>
      <c r="F821" s="34"/>
      <c r="G821" s="34"/>
      <c r="H821" s="271"/>
      <c r="I821" s="131"/>
      <c r="J821" s="34"/>
      <c r="K821" s="271"/>
      <c r="L821" s="148"/>
      <c r="M821" s="131"/>
      <c r="N821" s="190"/>
      <c r="O821" s="144"/>
      <c r="P821" s="54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 s="154"/>
      <c r="BS821"/>
      <c r="BT821"/>
      <c r="BU821"/>
      <c r="BV821"/>
      <c r="BW821"/>
      <c r="BX821" s="154"/>
      <c r="BY821"/>
      <c r="BZ821"/>
      <c r="CA821" s="154"/>
      <c r="CB821"/>
      <c r="CC821"/>
      <c r="CD821" s="154"/>
      <c r="CE821"/>
      <c r="CF821"/>
      <c r="CG821"/>
      <c r="CH821"/>
      <c r="CI821"/>
      <c r="CJ821"/>
      <c r="CK821"/>
      <c r="CL821"/>
      <c r="CM821"/>
      <c r="CN821"/>
      <c r="CO821"/>
      <c r="CP821" s="154"/>
      <c r="CQ821"/>
      <c r="CR821"/>
      <c r="CS821"/>
      <c r="CT821"/>
      <c r="CU821"/>
      <c r="CV821" s="154"/>
      <c r="CW821"/>
      <c r="CX821"/>
      <c r="CY821"/>
      <c r="CZ821"/>
      <c r="DA821"/>
      <c r="DB821"/>
      <c r="DC821"/>
      <c r="DD821"/>
      <c r="DE821"/>
      <c r="DF821"/>
      <c r="DG821"/>
      <c r="DH821" s="154"/>
      <c r="DI821"/>
      <c r="DJ821"/>
      <c r="DK821" s="154"/>
      <c r="DL821"/>
      <c r="DM821"/>
      <c r="DN821" s="154"/>
      <c r="DO821"/>
      <c r="DP821"/>
      <c r="DQ821"/>
      <c r="DR821"/>
      <c r="DS821"/>
      <c r="DT821"/>
      <c r="DU821"/>
      <c r="DV821"/>
      <c r="DW821"/>
      <c r="DX821"/>
      <c r="DY821" s="154"/>
      <c r="DZ821"/>
      <c r="EA821"/>
      <c r="EB821"/>
      <c r="EC821"/>
      <c r="ED821"/>
      <c r="EE821"/>
      <c r="EF821" s="159"/>
      <c r="EG821"/>
      <c r="EH821"/>
      <c r="EI821"/>
      <c r="EJ821"/>
      <c r="EK821"/>
      <c r="EL821" s="149"/>
      <c r="EM821"/>
      <c r="EN821"/>
      <c r="EO821"/>
      <c r="EP821"/>
      <c r="EQ821"/>
      <c r="ER821" s="154"/>
      <c r="ES821"/>
      <c r="ET821"/>
      <c r="EU821"/>
      <c r="EV821"/>
      <c r="EW821"/>
      <c r="EX821"/>
      <c r="EY821"/>
      <c r="EZ821"/>
      <c r="FA821" s="154"/>
      <c r="FB821"/>
      <c r="FC821"/>
      <c r="FD821" s="154"/>
      <c r="FE821"/>
      <c r="FF821"/>
      <c r="FG821" s="154"/>
      <c r="FH821"/>
      <c r="FI821"/>
      <c r="FJ821" s="154"/>
      <c r="FK821"/>
      <c r="FL821"/>
      <c r="FM821" s="154"/>
      <c r="FN821"/>
      <c r="FO821"/>
      <c r="FP821" s="154"/>
      <c r="FQ821"/>
      <c r="FR821"/>
      <c r="FS821"/>
      <c r="FT821"/>
      <c r="FU821"/>
      <c r="FV821"/>
      <c r="FW821"/>
      <c r="FX821"/>
      <c r="FY821"/>
      <c r="FZ821"/>
      <c r="GA821" s="248"/>
    </row>
    <row r="822" spans="1:183" s="13" customFormat="1" ht="21" customHeight="1">
      <c r="A822" s="46"/>
      <c r="B822" s="50"/>
      <c r="C822" s="52"/>
      <c r="D822" s="50"/>
      <c r="E822" s="27"/>
      <c r="F822" s="34"/>
      <c r="G822" s="34"/>
      <c r="H822" s="271"/>
      <c r="I822" s="131"/>
      <c r="J822" s="34"/>
      <c r="K822" s="271"/>
      <c r="L822" s="148"/>
      <c r="M822" s="131"/>
      <c r="N822" s="190"/>
      <c r="O822" s="144"/>
      <c r="P822" s="54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 s="154"/>
      <c r="BS822"/>
      <c r="BT822"/>
      <c r="BU822"/>
      <c r="BV822"/>
      <c r="BW822"/>
      <c r="BX822" s="154"/>
      <c r="BY822"/>
      <c r="BZ822"/>
      <c r="CA822" s="154"/>
      <c r="CB822"/>
      <c r="CC822"/>
      <c r="CD822" s="154"/>
      <c r="CE822"/>
      <c r="CF822"/>
      <c r="CG822"/>
      <c r="CH822"/>
      <c r="CI822"/>
      <c r="CJ822"/>
      <c r="CK822"/>
      <c r="CL822"/>
      <c r="CM822"/>
      <c r="CN822"/>
      <c r="CO822"/>
      <c r="CP822" s="154"/>
      <c r="CQ822"/>
      <c r="CR822"/>
      <c r="CS822"/>
      <c r="CT822"/>
      <c r="CU822"/>
      <c r="CV822" s="154"/>
      <c r="CW822"/>
      <c r="CX822"/>
      <c r="CY822"/>
      <c r="CZ822"/>
      <c r="DA822"/>
      <c r="DB822"/>
      <c r="DC822"/>
      <c r="DD822"/>
      <c r="DE822"/>
      <c r="DF822"/>
      <c r="DG822"/>
      <c r="DH822" s="154"/>
      <c r="DI822"/>
      <c r="DJ822"/>
      <c r="DK822" s="154"/>
      <c r="DL822"/>
      <c r="DM822"/>
      <c r="DN822" s="154"/>
      <c r="DO822"/>
      <c r="DP822"/>
      <c r="DQ822"/>
      <c r="DR822"/>
      <c r="DS822"/>
      <c r="DT822"/>
      <c r="DU822"/>
      <c r="DV822"/>
      <c r="DW822"/>
      <c r="DX822"/>
      <c r="DY822" s="154"/>
      <c r="DZ822"/>
      <c r="EA822"/>
      <c r="EB822"/>
      <c r="EC822"/>
      <c r="ED822"/>
      <c r="EE822"/>
      <c r="EF822" s="159"/>
      <c r="EG822"/>
      <c r="EH822"/>
      <c r="EI822"/>
      <c r="EJ822"/>
      <c r="EK822"/>
      <c r="EL822" s="149"/>
      <c r="EM822"/>
      <c r="EN822"/>
      <c r="EO822"/>
      <c r="EP822"/>
      <c r="EQ822"/>
      <c r="ER822" s="154"/>
      <c r="ES822"/>
      <c r="ET822"/>
      <c r="EU822"/>
      <c r="EV822"/>
      <c r="EW822"/>
      <c r="EX822"/>
      <c r="EY822"/>
      <c r="EZ822"/>
      <c r="FA822" s="154"/>
      <c r="FB822"/>
      <c r="FC822"/>
      <c r="FD822" s="154"/>
      <c r="FE822"/>
      <c r="FF822"/>
      <c r="FG822" s="154"/>
      <c r="FH822"/>
      <c r="FI822"/>
      <c r="FJ822" s="154"/>
      <c r="FK822"/>
      <c r="FL822"/>
      <c r="FM822" s="154"/>
      <c r="FN822"/>
      <c r="FO822"/>
      <c r="FP822" s="154"/>
      <c r="FQ822"/>
      <c r="FR822"/>
      <c r="FS822"/>
      <c r="FT822"/>
      <c r="FU822"/>
      <c r="FV822"/>
      <c r="FW822"/>
      <c r="FX822"/>
      <c r="FY822"/>
      <c r="FZ822"/>
      <c r="GA822" s="248"/>
    </row>
    <row r="823" spans="1:183" s="13" customFormat="1" ht="21" customHeight="1">
      <c r="A823" s="46"/>
      <c r="B823" s="50"/>
      <c r="C823" s="52"/>
      <c r="D823" s="50"/>
      <c r="E823" s="27"/>
      <c r="F823" s="34"/>
      <c r="G823" s="34"/>
      <c r="H823" s="271"/>
      <c r="I823" s="131"/>
      <c r="J823" s="34"/>
      <c r="K823" s="271"/>
      <c r="L823" s="148"/>
      <c r="M823" s="131"/>
      <c r="N823" s="190"/>
      <c r="O823" s="144"/>
      <c r="P823" s="54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 s="154"/>
      <c r="BS823"/>
      <c r="BT823"/>
      <c r="BU823"/>
      <c r="BV823"/>
      <c r="BW823"/>
      <c r="BX823" s="154"/>
      <c r="BY823"/>
      <c r="BZ823"/>
      <c r="CA823" s="154"/>
      <c r="CB823"/>
      <c r="CC823"/>
      <c r="CD823" s="154"/>
      <c r="CE823"/>
      <c r="CF823"/>
      <c r="CG823"/>
      <c r="CH823"/>
      <c r="CI823"/>
      <c r="CJ823"/>
      <c r="CK823"/>
      <c r="CL823"/>
      <c r="CM823"/>
      <c r="CN823"/>
      <c r="CO823"/>
      <c r="CP823" s="154"/>
      <c r="CQ823"/>
      <c r="CR823"/>
      <c r="CS823"/>
      <c r="CT823"/>
      <c r="CU823"/>
      <c r="CV823" s="154"/>
      <c r="CW823"/>
      <c r="CX823"/>
      <c r="CY823"/>
      <c r="CZ823"/>
      <c r="DA823"/>
      <c r="DB823"/>
      <c r="DC823"/>
      <c r="DD823"/>
      <c r="DE823"/>
      <c r="DF823"/>
      <c r="DG823"/>
      <c r="DH823" s="154"/>
      <c r="DI823"/>
      <c r="DJ823"/>
      <c r="DK823" s="154"/>
      <c r="DL823"/>
      <c r="DM823"/>
      <c r="DN823" s="154"/>
      <c r="DO823"/>
      <c r="DP823"/>
      <c r="DQ823"/>
      <c r="DR823"/>
      <c r="DS823"/>
      <c r="DT823"/>
      <c r="DU823"/>
      <c r="DV823"/>
      <c r="DW823"/>
      <c r="DX823"/>
      <c r="DY823" s="154"/>
      <c r="DZ823"/>
      <c r="EA823"/>
      <c r="EB823"/>
      <c r="EC823"/>
      <c r="ED823"/>
      <c r="EE823"/>
      <c r="EF823" s="159"/>
      <c r="EG823"/>
      <c r="EH823"/>
      <c r="EI823"/>
      <c r="EJ823"/>
      <c r="EK823"/>
      <c r="EL823" s="149"/>
      <c r="EM823"/>
      <c r="EN823"/>
      <c r="EO823"/>
      <c r="EP823"/>
      <c r="EQ823"/>
      <c r="ER823" s="154"/>
      <c r="ES823"/>
      <c r="ET823"/>
      <c r="EU823"/>
      <c r="EV823"/>
      <c r="EW823"/>
      <c r="EX823"/>
      <c r="EY823"/>
      <c r="EZ823"/>
      <c r="FA823" s="154"/>
      <c r="FB823"/>
      <c r="FC823"/>
      <c r="FD823" s="154"/>
      <c r="FE823"/>
      <c r="FF823"/>
      <c r="FG823" s="154"/>
      <c r="FH823"/>
      <c r="FI823"/>
      <c r="FJ823" s="154"/>
      <c r="FK823"/>
      <c r="FL823"/>
      <c r="FM823" s="154"/>
      <c r="FN823"/>
      <c r="FO823"/>
      <c r="FP823" s="154"/>
      <c r="FQ823"/>
      <c r="FR823"/>
      <c r="FS823"/>
      <c r="FT823"/>
      <c r="FU823"/>
      <c r="FV823"/>
      <c r="FW823"/>
      <c r="FX823"/>
      <c r="FY823"/>
      <c r="FZ823"/>
      <c r="GA823" s="248"/>
    </row>
    <row r="824" spans="1:183" s="13" customFormat="1" ht="21" customHeight="1">
      <c r="A824" s="46"/>
      <c r="B824" s="50"/>
      <c r="C824" s="52"/>
      <c r="D824" s="50"/>
      <c r="E824" s="27"/>
      <c r="F824" s="34"/>
      <c r="G824" s="34"/>
      <c r="H824" s="271"/>
      <c r="I824" s="131"/>
      <c r="J824" s="34"/>
      <c r="K824" s="271"/>
      <c r="L824" s="148"/>
      <c r="M824" s="131"/>
      <c r="N824" s="190"/>
      <c r="O824" s="144"/>
      <c r="P824" s="5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 s="154"/>
      <c r="BS824"/>
      <c r="BT824"/>
      <c r="BU824"/>
      <c r="BV824"/>
      <c r="BW824"/>
      <c r="BX824" s="154"/>
      <c r="BY824"/>
      <c r="BZ824"/>
      <c r="CA824" s="154"/>
      <c r="CB824"/>
      <c r="CC824"/>
      <c r="CD824" s="154"/>
      <c r="CE824"/>
      <c r="CF824"/>
      <c r="CG824"/>
      <c r="CH824"/>
      <c r="CI824"/>
      <c r="CJ824"/>
      <c r="CK824"/>
      <c r="CL824"/>
      <c r="CM824"/>
      <c r="CN824"/>
      <c r="CO824"/>
      <c r="CP824" s="154"/>
      <c r="CQ824"/>
      <c r="CR824"/>
      <c r="CS824"/>
      <c r="CT824"/>
      <c r="CU824"/>
      <c r="CV824" s="154"/>
      <c r="CW824"/>
      <c r="CX824"/>
      <c r="CY824"/>
      <c r="CZ824"/>
      <c r="DA824"/>
      <c r="DB824"/>
      <c r="DC824"/>
      <c r="DD824"/>
      <c r="DE824"/>
      <c r="DF824"/>
      <c r="DG824"/>
      <c r="DH824" s="154"/>
      <c r="DI824"/>
      <c r="DJ824"/>
      <c r="DK824" s="154"/>
      <c r="DL824"/>
      <c r="DM824"/>
      <c r="DN824" s="154"/>
      <c r="DO824"/>
      <c r="DP824"/>
      <c r="DQ824"/>
      <c r="DR824"/>
      <c r="DS824"/>
      <c r="DT824"/>
      <c r="DU824"/>
      <c r="DV824"/>
      <c r="DW824"/>
      <c r="DX824"/>
      <c r="DY824" s="154"/>
      <c r="DZ824"/>
      <c r="EA824"/>
      <c r="EB824"/>
      <c r="EC824"/>
      <c r="ED824"/>
      <c r="EE824"/>
      <c r="EF824" s="159"/>
      <c r="EG824"/>
      <c r="EH824"/>
      <c r="EI824"/>
      <c r="EJ824"/>
      <c r="EK824"/>
      <c r="EL824" s="149"/>
      <c r="EM824"/>
      <c r="EN824"/>
      <c r="EO824"/>
      <c r="EP824"/>
      <c r="EQ824"/>
      <c r="ER824" s="154"/>
      <c r="ES824"/>
      <c r="ET824"/>
      <c r="EU824"/>
      <c r="EV824"/>
      <c r="EW824"/>
      <c r="EX824"/>
      <c r="EY824"/>
      <c r="EZ824"/>
      <c r="FA824" s="154"/>
      <c r="FB824"/>
      <c r="FC824"/>
      <c r="FD824" s="154"/>
      <c r="FE824"/>
      <c r="FF824"/>
      <c r="FG824" s="154"/>
      <c r="FH824"/>
      <c r="FI824"/>
      <c r="FJ824" s="154"/>
      <c r="FK824"/>
      <c r="FL824"/>
      <c r="FM824" s="154"/>
      <c r="FN824"/>
      <c r="FO824"/>
      <c r="FP824" s="154"/>
      <c r="FQ824"/>
      <c r="FR824"/>
      <c r="FS824"/>
      <c r="FT824"/>
      <c r="FU824"/>
      <c r="FV824"/>
      <c r="FW824"/>
      <c r="FX824"/>
      <c r="FY824"/>
      <c r="FZ824"/>
      <c r="GA824" s="248"/>
    </row>
    <row r="825" spans="1:183" s="13" customFormat="1" ht="21" customHeight="1">
      <c r="A825" s="46"/>
      <c r="B825" s="50"/>
      <c r="C825" s="52"/>
      <c r="D825" s="50"/>
      <c r="E825" s="27"/>
      <c r="F825" s="34"/>
      <c r="G825" s="34"/>
      <c r="H825" s="271"/>
      <c r="I825" s="131"/>
      <c r="J825" s="34"/>
      <c r="K825" s="271"/>
      <c r="L825" s="148"/>
      <c r="M825" s="131"/>
      <c r="N825" s="190"/>
      <c r="O825" s="144"/>
      <c r="P825" s="54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 s="154"/>
      <c r="BS825"/>
      <c r="BT825"/>
      <c r="BU825"/>
      <c r="BV825"/>
      <c r="BW825"/>
      <c r="BX825" s="154"/>
      <c r="BY825"/>
      <c r="BZ825"/>
      <c r="CA825" s="154"/>
      <c r="CB825"/>
      <c r="CC825"/>
      <c r="CD825" s="154"/>
      <c r="CE825"/>
      <c r="CF825"/>
      <c r="CG825"/>
      <c r="CH825"/>
      <c r="CI825"/>
      <c r="CJ825"/>
      <c r="CK825"/>
      <c r="CL825"/>
      <c r="CM825"/>
      <c r="CN825"/>
      <c r="CO825"/>
      <c r="CP825" s="154"/>
      <c r="CQ825"/>
      <c r="CR825"/>
      <c r="CS825"/>
      <c r="CT825"/>
      <c r="CU825"/>
      <c r="CV825" s="154"/>
      <c r="CW825"/>
      <c r="CX825"/>
      <c r="CY825"/>
      <c r="CZ825"/>
      <c r="DA825"/>
      <c r="DB825"/>
      <c r="DC825"/>
      <c r="DD825"/>
      <c r="DE825"/>
      <c r="DF825"/>
      <c r="DG825"/>
      <c r="DH825" s="154"/>
      <c r="DI825"/>
      <c r="DJ825"/>
      <c r="DK825" s="154"/>
      <c r="DL825"/>
      <c r="DM825"/>
      <c r="DN825" s="154"/>
      <c r="DO825"/>
      <c r="DP825"/>
      <c r="DQ825"/>
      <c r="DR825"/>
      <c r="DS825"/>
      <c r="DT825"/>
      <c r="DU825"/>
      <c r="DV825"/>
      <c r="DW825"/>
      <c r="DX825"/>
      <c r="DY825" s="154"/>
      <c r="DZ825"/>
      <c r="EA825"/>
      <c r="EB825"/>
      <c r="EC825"/>
      <c r="ED825"/>
      <c r="EE825"/>
      <c r="EF825" s="159"/>
      <c r="EG825"/>
      <c r="EH825"/>
      <c r="EI825"/>
      <c r="EJ825"/>
      <c r="EK825"/>
      <c r="EL825" s="149"/>
      <c r="EM825"/>
      <c r="EN825"/>
      <c r="EO825"/>
      <c r="EP825"/>
      <c r="EQ825"/>
      <c r="ER825" s="154"/>
      <c r="ES825"/>
      <c r="ET825"/>
      <c r="EU825"/>
      <c r="EV825"/>
      <c r="EW825"/>
      <c r="EX825"/>
      <c r="EY825"/>
      <c r="EZ825"/>
      <c r="FA825" s="154"/>
      <c r="FB825"/>
      <c r="FC825"/>
      <c r="FD825" s="154"/>
      <c r="FE825"/>
      <c r="FF825"/>
      <c r="FG825" s="154"/>
      <c r="FH825"/>
      <c r="FI825"/>
      <c r="FJ825" s="154"/>
      <c r="FK825"/>
      <c r="FL825"/>
      <c r="FM825" s="154"/>
      <c r="FN825"/>
      <c r="FO825"/>
      <c r="FP825" s="154"/>
      <c r="FQ825"/>
      <c r="FR825"/>
      <c r="FS825"/>
      <c r="FT825"/>
      <c r="FU825"/>
      <c r="FV825"/>
      <c r="FW825"/>
      <c r="FX825"/>
      <c r="FY825"/>
      <c r="FZ825"/>
      <c r="GA825" s="248"/>
    </row>
    <row r="826" spans="1:183" s="13" customFormat="1" ht="21" customHeight="1">
      <c r="A826" s="46"/>
      <c r="B826" s="50"/>
      <c r="C826" s="52"/>
      <c r="D826" s="50"/>
      <c r="E826" s="27"/>
      <c r="F826" s="34"/>
      <c r="G826" s="34"/>
      <c r="H826" s="271"/>
      <c r="I826" s="131"/>
      <c r="J826" s="34"/>
      <c r="K826" s="271"/>
      <c r="L826" s="148"/>
      <c r="M826" s="131"/>
      <c r="N826" s="190"/>
      <c r="O826" s="144"/>
      <c r="P826" s="54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 s="154"/>
      <c r="BS826"/>
      <c r="BT826"/>
      <c r="BU826"/>
      <c r="BV826"/>
      <c r="BW826"/>
      <c r="BX826" s="154"/>
      <c r="BY826"/>
      <c r="BZ826"/>
      <c r="CA826" s="154"/>
      <c r="CB826"/>
      <c r="CC826"/>
      <c r="CD826" s="154"/>
      <c r="CE826"/>
      <c r="CF826"/>
      <c r="CG826"/>
      <c r="CH826"/>
      <c r="CI826"/>
      <c r="CJ826"/>
      <c r="CK826"/>
      <c r="CL826"/>
      <c r="CM826"/>
      <c r="CN826"/>
      <c r="CO826"/>
      <c r="CP826" s="154"/>
      <c r="CQ826"/>
      <c r="CR826"/>
      <c r="CS826"/>
      <c r="CT826"/>
      <c r="CU826"/>
      <c r="CV826" s="154"/>
      <c r="CW826"/>
      <c r="CX826"/>
      <c r="CY826"/>
      <c r="CZ826"/>
      <c r="DA826"/>
      <c r="DB826"/>
      <c r="DC826"/>
      <c r="DD826"/>
      <c r="DE826"/>
      <c r="DF826"/>
      <c r="DG826"/>
      <c r="DH826" s="154"/>
      <c r="DI826"/>
      <c r="DJ826"/>
      <c r="DK826" s="154"/>
      <c r="DL826"/>
      <c r="DM826"/>
      <c r="DN826" s="154"/>
      <c r="DO826"/>
      <c r="DP826"/>
      <c r="DQ826"/>
      <c r="DR826"/>
      <c r="DS826"/>
      <c r="DT826"/>
      <c r="DU826"/>
      <c r="DV826"/>
      <c r="DW826"/>
      <c r="DX826"/>
      <c r="DY826" s="154"/>
      <c r="DZ826"/>
      <c r="EA826"/>
      <c r="EB826"/>
      <c r="EC826"/>
      <c r="ED826"/>
      <c r="EE826"/>
      <c r="EF826" s="159"/>
      <c r="EG826"/>
      <c r="EH826"/>
      <c r="EI826"/>
      <c r="EJ826"/>
      <c r="EK826"/>
      <c r="EL826" s="149"/>
      <c r="EM826"/>
      <c r="EN826"/>
      <c r="EO826"/>
      <c r="EP826"/>
      <c r="EQ826"/>
      <c r="ER826" s="154"/>
      <c r="ES826"/>
      <c r="ET826"/>
      <c r="EU826"/>
      <c r="EV826"/>
      <c r="EW826"/>
      <c r="EX826"/>
      <c r="EY826"/>
      <c r="EZ826"/>
      <c r="FA826" s="154"/>
      <c r="FB826"/>
      <c r="FC826"/>
      <c r="FD826" s="154"/>
      <c r="FE826"/>
      <c r="FF826"/>
      <c r="FG826" s="154"/>
      <c r="FH826"/>
      <c r="FI826"/>
      <c r="FJ826" s="154"/>
      <c r="FK826"/>
      <c r="FL826"/>
      <c r="FM826" s="154"/>
      <c r="FN826"/>
      <c r="FO826"/>
      <c r="FP826" s="154"/>
      <c r="FQ826"/>
      <c r="FR826"/>
      <c r="FS826"/>
      <c r="FT826"/>
      <c r="FU826"/>
      <c r="FV826"/>
      <c r="FW826"/>
      <c r="FX826"/>
      <c r="FY826"/>
      <c r="FZ826"/>
      <c r="GA826" s="248"/>
    </row>
    <row r="827" spans="1:183" s="13" customFormat="1" ht="21" customHeight="1">
      <c r="A827" s="46"/>
      <c r="B827" s="50"/>
      <c r="C827" s="52"/>
      <c r="D827" s="50"/>
      <c r="E827" s="27"/>
      <c r="F827" s="34"/>
      <c r="G827" s="34"/>
      <c r="H827" s="271"/>
      <c r="I827" s="131"/>
      <c r="J827" s="34"/>
      <c r="K827" s="271"/>
      <c r="L827" s="148"/>
      <c r="M827" s="131"/>
      <c r="N827" s="190"/>
      <c r="O827" s="144"/>
      <c r="P827" s="54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 s="154"/>
      <c r="BS827"/>
      <c r="BT827"/>
      <c r="BU827"/>
      <c r="BV827"/>
      <c r="BW827"/>
      <c r="BX827" s="154"/>
      <c r="BY827"/>
      <c r="BZ827"/>
      <c r="CA827" s="154"/>
      <c r="CB827"/>
      <c r="CC827"/>
      <c r="CD827" s="154"/>
      <c r="CE827"/>
      <c r="CF827"/>
      <c r="CG827"/>
      <c r="CH827"/>
      <c r="CI827"/>
      <c r="CJ827"/>
      <c r="CK827"/>
      <c r="CL827"/>
      <c r="CM827"/>
      <c r="CN827"/>
      <c r="CO827"/>
      <c r="CP827" s="154"/>
      <c r="CQ827"/>
      <c r="CR827"/>
      <c r="CS827"/>
      <c r="CT827"/>
      <c r="CU827"/>
      <c r="CV827" s="154"/>
      <c r="CW827"/>
      <c r="CX827"/>
      <c r="CY827"/>
      <c r="CZ827"/>
      <c r="DA827"/>
      <c r="DB827"/>
      <c r="DC827"/>
      <c r="DD827"/>
      <c r="DE827"/>
      <c r="DF827"/>
      <c r="DG827"/>
      <c r="DH827" s="154"/>
      <c r="DI827"/>
      <c r="DJ827"/>
      <c r="DK827" s="154"/>
      <c r="DL827"/>
      <c r="DM827"/>
      <c r="DN827" s="154"/>
      <c r="DO827"/>
      <c r="DP827"/>
      <c r="DQ827"/>
      <c r="DR827"/>
      <c r="DS827"/>
      <c r="DT827"/>
      <c r="DU827"/>
      <c r="DV827"/>
      <c r="DW827"/>
      <c r="DX827"/>
      <c r="DY827" s="154"/>
      <c r="DZ827"/>
      <c r="EA827"/>
      <c r="EB827"/>
      <c r="EC827"/>
      <c r="ED827"/>
      <c r="EE827"/>
      <c r="EF827" s="159"/>
      <c r="EG827"/>
      <c r="EH827"/>
      <c r="EI827"/>
      <c r="EJ827"/>
      <c r="EK827"/>
      <c r="EL827" s="149"/>
      <c r="EM827"/>
      <c r="EN827"/>
      <c r="EO827"/>
      <c r="EP827"/>
      <c r="EQ827"/>
      <c r="ER827" s="154"/>
      <c r="ES827"/>
      <c r="ET827"/>
      <c r="EU827"/>
      <c r="EV827"/>
      <c r="EW827"/>
      <c r="EX827"/>
      <c r="EY827"/>
      <c r="EZ827"/>
      <c r="FA827" s="154"/>
      <c r="FB827"/>
      <c r="FC827"/>
      <c r="FD827" s="154"/>
      <c r="FE827"/>
      <c r="FF827"/>
      <c r="FG827" s="154"/>
      <c r="FH827"/>
      <c r="FI827"/>
      <c r="FJ827" s="154"/>
      <c r="FK827"/>
      <c r="FL827"/>
      <c r="FM827" s="154"/>
      <c r="FN827"/>
      <c r="FO827"/>
      <c r="FP827" s="154"/>
      <c r="FQ827"/>
      <c r="FR827"/>
      <c r="FS827"/>
      <c r="FT827"/>
      <c r="FU827"/>
      <c r="FV827"/>
      <c r="FW827"/>
      <c r="FX827"/>
      <c r="FY827"/>
      <c r="FZ827"/>
      <c r="GA827" s="248"/>
    </row>
    <row r="828" spans="1:183" s="13" customFormat="1" ht="21" customHeight="1">
      <c r="A828" s="46"/>
      <c r="B828" s="50"/>
      <c r="C828" s="52"/>
      <c r="D828" s="50"/>
      <c r="E828" s="27"/>
      <c r="F828" s="34"/>
      <c r="G828" s="34"/>
      <c r="H828" s="271"/>
      <c r="I828" s="131"/>
      <c r="J828" s="34"/>
      <c r="K828" s="271"/>
      <c r="L828" s="148"/>
      <c r="M828" s="131"/>
      <c r="N828" s="190"/>
      <c r="O828" s="144"/>
      <c r="P828" s="54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 s="154"/>
      <c r="BS828"/>
      <c r="BT828"/>
      <c r="BU828"/>
      <c r="BV828"/>
      <c r="BW828"/>
      <c r="BX828" s="154"/>
      <c r="BY828"/>
      <c r="BZ828"/>
      <c r="CA828" s="154"/>
      <c r="CB828"/>
      <c r="CC828"/>
      <c r="CD828" s="154"/>
      <c r="CE828"/>
      <c r="CF828"/>
      <c r="CG828"/>
      <c r="CH828"/>
      <c r="CI828"/>
      <c r="CJ828"/>
      <c r="CK828"/>
      <c r="CL828"/>
      <c r="CM828"/>
      <c r="CN828"/>
      <c r="CO828"/>
      <c r="CP828" s="154"/>
      <c r="CQ828"/>
      <c r="CR828"/>
      <c r="CS828"/>
      <c r="CT828"/>
      <c r="CU828"/>
      <c r="CV828" s="154"/>
      <c r="CW828"/>
      <c r="CX828"/>
      <c r="CY828"/>
      <c r="CZ828"/>
      <c r="DA828"/>
      <c r="DB828"/>
      <c r="DC828"/>
      <c r="DD828"/>
      <c r="DE828"/>
      <c r="DF828"/>
      <c r="DG828"/>
      <c r="DH828" s="154"/>
      <c r="DI828"/>
      <c r="DJ828"/>
      <c r="DK828" s="154"/>
      <c r="DL828"/>
      <c r="DM828"/>
      <c r="DN828" s="154"/>
      <c r="DO828"/>
      <c r="DP828"/>
      <c r="DQ828"/>
      <c r="DR828"/>
      <c r="DS828"/>
      <c r="DT828"/>
      <c r="DU828"/>
      <c r="DV828"/>
      <c r="DW828"/>
      <c r="DX828"/>
      <c r="DY828" s="154"/>
      <c r="DZ828"/>
      <c r="EA828"/>
      <c r="EB828"/>
      <c r="EC828"/>
      <c r="ED828"/>
      <c r="EE828"/>
      <c r="EF828" s="159"/>
      <c r="EG828"/>
      <c r="EH828"/>
      <c r="EI828"/>
      <c r="EJ828"/>
      <c r="EK828"/>
      <c r="EL828" s="149"/>
      <c r="EM828"/>
      <c r="EN828"/>
      <c r="EO828"/>
      <c r="EP828"/>
      <c r="EQ828"/>
      <c r="ER828" s="154"/>
      <c r="ES828"/>
      <c r="ET828"/>
      <c r="EU828"/>
      <c r="EV828"/>
      <c r="EW828"/>
      <c r="EX828"/>
      <c r="EY828"/>
      <c r="EZ828"/>
      <c r="FA828" s="154"/>
      <c r="FB828"/>
      <c r="FC828"/>
      <c r="FD828" s="154"/>
      <c r="FE828"/>
      <c r="FF828"/>
      <c r="FG828" s="154"/>
      <c r="FH828"/>
      <c r="FI828"/>
      <c r="FJ828" s="154"/>
      <c r="FK828"/>
      <c r="FL828"/>
      <c r="FM828" s="154"/>
      <c r="FN828"/>
      <c r="FO828"/>
      <c r="FP828" s="154"/>
      <c r="FQ828"/>
      <c r="FR828"/>
      <c r="FS828"/>
      <c r="FT828"/>
      <c r="FU828"/>
      <c r="FV828"/>
      <c r="FW828"/>
      <c r="FX828"/>
      <c r="FY828"/>
      <c r="FZ828"/>
      <c r="GA828" s="248"/>
    </row>
    <row r="829" spans="1:183" s="13" customFormat="1" ht="21" customHeight="1">
      <c r="A829" s="46"/>
      <c r="B829" s="50"/>
      <c r="C829" s="52"/>
      <c r="D829" s="50"/>
      <c r="E829" s="27"/>
      <c r="F829" s="34"/>
      <c r="G829" s="34"/>
      <c r="H829" s="271"/>
      <c r="I829" s="131"/>
      <c r="J829" s="34"/>
      <c r="K829" s="271"/>
      <c r="L829" s="148"/>
      <c r="M829" s="131"/>
      <c r="N829" s="190"/>
      <c r="O829" s="144"/>
      <c r="P829" s="54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 s="154"/>
      <c r="BS829"/>
      <c r="BT829"/>
      <c r="BU829"/>
      <c r="BV829"/>
      <c r="BW829"/>
      <c r="BX829" s="154"/>
      <c r="BY829"/>
      <c r="BZ829"/>
      <c r="CA829" s="154"/>
      <c r="CB829"/>
      <c r="CC829"/>
      <c r="CD829" s="154"/>
      <c r="CE829"/>
      <c r="CF829"/>
      <c r="CG829"/>
      <c r="CH829"/>
      <c r="CI829"/>
      <c r="CJ829"/>
      <c r="CK829"/>
      <c r="CL829"/>
      <c r="CM829"/>
      <c r="CN829"/>
      <c r="CO829"/>
      <c r="CP829" s="154"/>
      <c r="CQ829"/>
      <c r="CR829"/>
      <c r="CS829"/>
      <c r="CT829"/>
      <c r="CU829"/>
      <c r="CV829" s="154"/>
      <c r="CW829"/>
      <c r="CX829"/>
      <c r="CY829"/>
      <c r="CZ829"/>
      <c r="DA829"/>
      <c r="DB829"/>
      <c r="DC829"/>
      <c r="DD829"/>
      <c r="DE829"/>
      <c r="DF829"/>
      <c r="DG829"/>
      <c r="DH829" s="154"/>
      <c r="DI829"/>
      <c r="DJ829"/>
      <c r="DK829" s="154"/>
      <c r="DL829"/>
      <c r="DM829"/>
      <c r="DN829" s="154"/>
      <c r="DO829"/>
      <c r="DP829"/>
      <c r="DQ829"/>
      <c r="DR829"/>
      <c r="DS829"/>
      <c r="DT829"/>
      <c r="DU829"/>
      <c r="DV829"/>
      <c r="DW829"/>
      <c r="DX829"/>
      <c r="DY829" s="154"/>
      <c r="DZ829"/>
      <c r="EA829"/>
      <c r="EB829"/>
      <c r="EC829"/>
      <c r="ED829"/>
      <c r="EE829"/>
      <c r="EF829" s="159"/>
      <c r="EG829"/>
      <c r="EH829"/>
      <c r="EI829"/>
      <c r="EJ829"/>
      <c r="EK829"/>
      <c r="EL829" s="149"/>
      <c r="EM829"/>
      <c r="EN829"/>
      <c r="EO829"/>
      <c r="EP829"/>
      <c r="EQ829"/>
      <c r="ER829" s="154"/>
      <c r="ES829"/>
      <c r="ET829"/>
      <c r="EU829"/>
      <c r="EV829"/>
      <c r="EW829"/>
      <c r="EX829"/>
      <c r="EY829"/>
      <c r="EZ829"/>
      <c r="FA829" s="154"/>
      <c r="FB829"/>
      <c r="FC829"/>
      <c r="FD829" s="154"/>
      <c r="FE829"/>
      <c r="FF829"/>
      <c r="FG829" s="154"/>
      <c r="FH829"/>
      <c r="FI829"/>
      <c r="FJ829" s="154"/>
      <c r="FK829"/>
      <c r="FL829"/>
      <c r="FM829" s="154"/>
      <c r="FN829"/>
      <c r="FO829"/>
      <c r="FP829" s="154"/>
      <c r="FQ829"/>
      <c r="FR829"/>
      <c r="FS829"/>
      <c r="FT829"/>
      <c r="FU829"/>
      <c r="FV829"/>
      <c r="FW829"/>
      <c r="FX829"/>
      <c r="FY829"/>
      <c r="FZ829"/>
      <c r="GA829" s="248"/>
    </row>
    <row r="830" spans="1:183" s="13" customFormat="1" ht="21" customHeight="1">
      <c r="A830" s="46"/>
      <c r="B830" s="50"/>
      <c r="C830" s="52"/>
      <c r="D830" s="50"/>
      <c r="E830" s="27"/>
      <c r="F830" s="34"/>
      <c r="G830" s="34"/>
      <c r="H830" s="271"/>
      <c r="I830" s="131"/>
      <c r="J830" s="34"/>
      <c r="K830" s="271"/>
      <c r="L830" s="148"/>
      <c r="M830" s="131"/>
      <c r="N830" s="190"/>
      <c r="O830" s="144"/>
      <c r="P830" s="54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 s="154"/>
      <c r="BS830"/>
      <c r="BT830"/>
      <c r="BU830"/>
      <c r="BV830"/>
      <c r="BW830"/>
      <c r="BX830" s="154"/>
      <c r="BY830"/>
      <c r="BZ830"/>
      <c r="CA830" s="154"/>
      <c r="CB830"/>
      <c r="CC830"/>
      <c r="CD830" s="154"/>
      <c r="CE830"/>
      <c r="CF830"/>
      <c r="CG830"/>
      <c r="CH830"/>
      <c r="CI830"/>
      <c r="CJ830"/>
      <c r="CK830"/>
      <c r="CL830"/>
      <c r="CM830"/>
      <c r="CN830"/>
      <c r="CO830"/>
      <c r="CP830" s="154"/>
      <c r="CQ830"/>
      <c r="CR830"/>
      <c r="CS830"/>
      <c r="CT830"/>
      <c r="CU830"/>
      <c r="CV830" s="154"/>
      <c r="CW830"/>
      <c r="CX830"/>
      <c r="CY830"/>
      <c r="CZ830"/>
      <c r="DA830"/>
      <c r="DB830"/>
      <c r="DC830"/>
      <c r="DD830"/>
      <c r="DE830"/>
      <c r="DF830"/>
      <c r="DG830"/>
      <c r="DH830" s="154"/>
      <c r="DI830"/>
      <c r="DJ830"/>
      <c r="DK830" s="154"/>
      <c r="DL830"/>
      <c r="DM830"/>
      <c r="DN830" s="154"/>
      <c r="DO830"/>
      <c r="DP830"/>
      <c r="DQ830"/>
      <c r="DR830"/>
      <c r="DS830"/>
      <c r="DT830"/>
      <c r="DU830"/>
      <c r="DV830"/>
      <c r="DW830"/>
      <c r="DX830"/>
      <c r="DY830" s="154"/>
      <c r="DZ830"/>
      <c r="EA830"/>
      <c r="EB830"/>
      <c r="EC830"/>
      <c r="ED830"/>
      <c r="EE830"/>
      <c r="EF830" s="159"/>
      <c r="EG830"/>
      <c r="EH830"/>
      <c r="EI830"/>
      <c r="EJ830"/>
      <c r="EK830"/>
      <c r="EL830" s="149"/>
      <c r="EM830"/>
      <c r="EN830"/>
      <c r="EO830"/>
      <c r="EP830"/>
      <c r="EQ830"/>
      <c r="ER830" s="154"/>
      <c r="ES830"/>
      <c r="ET830"/>
      <c r="EU830"/>
      <c r="EV830"/>
      <c r="EW830"/>
      <c r="EX830"/>
      <c r="EY830"/>
      <c r="EZ830"/>
      <c r="FA830" s="154"/>
      <c r="FB830"/>
      <c r="FC830"/>
      <c r="FD830" s="154"/>
      <c r="FE830"/>
      <c r="FF830"/>
      <c r="FG830" s="154"/>
      <c r="FH830"/>
      <c r="FI830"/>
      <c r="FJ830" s="154"/>
      <c r="FK830"/>
      <c r="FL830"/>
      <c r="FM830" s="154"/>
      <c r="FN830"/>
      <c r="FO830"/>
      <c r="FP830" s="154"/>
      <c r="FQ830"/>
      <c r="FR830"/>
      <c r="FS830"/>
      <c r="FT830"/>
      <c r="FU830"/>
      <c r="FV830"/>
      <c r="FW830"/>
      <c r="FX830"/>
      <c r="FY830"/>
      <c r="FZ830"/>
      <c r="GA830" s="248"/>
    </row>
    <row r="831" spans="1:183" s="13" customFormat="1" ht="21" customHeight="1">
      <c r="A831" s="46"/>
      <c r="B831" s="50"/>
      <c r="C831" s="52"/>
      <c r="D831" s="50"/>
      <c r="E831" s="27"/>
      <c r="F831" s="34"/>
      <c r="G831" s="34"/>
      <c r="H831" s="271"/>
      <c r="I831" s="131"/>
      <c r="J831" s="34"/>
      <c r="K831" s="271"/>
      <c r="L831" s="148"/>
      <c r="M831" s="131"/>
      <c r="N831" s="190"/>
      <c r="O831" s="144"/>
      <c r="P831" s="54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 s="154"/>
      <c r="BS831"/>
      <c r="BT831"/>
      <c r="BU831"/>
      <c r="BV831"/>
      <c r="BW831"/>
      <c r="BX831" s="154"/>
      <c r="BY831"/>
      <c r="BZ831"/>
      <c r="CA831" s="154"/>
      <c r="CB831"/>
      <c r="CC831"/>
      <c r="CD831" s="154"/>
      <c r="CE831"/>
      <c r="CF831"/>
      <c r="CG831"/>
      <c r="CH831"/>
      <c r="CI831"/>
      <c r="CJ831"/>
      <c r="CK831"/>
      <c r="CL831"/>
      <c r="CM831"/>
      <c r="CN831"/>
      <c r="CO831"/>
      <c r="CP831" s="154"/>
      <c r="CQ831"/>
      <c r="CR831"/>
      <c r="CS831"/>
      <c r="CT831"/>
      <c r="CU831"/>
      <c r="CV831" s="154"/>
      <c r="CW831"/>
      <c r="CX831"/>
      <c r="CY831"/>
      <c r="CZ831"/>
      <c r="DA831"/>
      <c r="DB831"/>
      <c r="DC831"/>
      <c r="DD831"/>
      <c r="DE831"/>
      <c r="DF831"/>
      <c r="DG831"/>
      <c r="DH831" s="154"/>
      <c r="DI831"/>
      <c r="DJ831"/>
      <c r="DK831" s="154"/>
      <c r="DL831"/>
      <c r="DM831"/>
      <c r="DN831" s="154"/>
      <c r="DO831"/>
      <c r="DP831"/>
      <c r="DQ831"/>
      <c r="DR831"/>
      <c r="DS831"/>
      <c r="DT831"/>
      <c r="DU831"/>
      <c r="DV831"/>
      <c r="DW831"/>
      <c r="DX831"/>
      <c r="DY831" s="154"/>
      <c r="DZ831"/>
      <c r="EA831"/>
      <c r="EB831"/>
      <c r="EC831"/>
      <c r="ED831"/>
      <c r="EE831"/>
      <c r="EF831" s="159"/>
      <c r="EG831"/>
      <c r="EH831"/>
      <c r="EI831"/>
      <c r="EJ831"/>
      <c r="EK831"/>
      <c r="EL831" s="149"/>
      <c r="EM831"/>
      <c r="EN831"/>
      <c r="EO831"/>
      <c r="EP831"/>
      <c r="EQ831"/>
      <c r="ER831" s="154"/>
      <c r="ES831"/>
      <c r="ET831"/>
      <c r="EU831"/>
      <c r="EV831"/>
      <c r="EW831"/>
      <c r="EX831"/>
      <c r="EY831"/>
      <c r="EZ831"/>
      <c r="FA831" s="154"/>
      <c r="FB831"/>
      <c r="FC831"/>
      <c r="FD831" s="154"/>
      <c r="FE831"/>
      <c r="FF831"/>
      <c r="FG831" s="154"/>
      <c r="FH831"/>
      <c r="FI831"/>
      <c r="FJ831" s="154"/>
      <c r="FK831"/>
      <c r="FL831"/>
      <c r="FM831" s="154"/>
      <c r="FN831"/>
      <c r="FO831"/>
      <c r="FP831" s="154"/>
      <c r="FQ831"/>
      <c r="FR831"/>
      <c r="FS831"/>
      <c r="FT831"/>
      <c r="FU831"/>
      <c r="FV831"/>
      <c r="FW831"/>
      <c r="FX831"/>
      <c r="FY831"/>
      <c r="FZ831"/>
      <c r="GA831" s="248"/>
    </row>
    <row r="832" spans="1:183" s="13" customFormat="1" ht="21" customHeight="1">
      <c r="A832" s="46"/>
      <c r="B832" s="50"/>
      <c r="C832" s="52"/>
      <c r="D832" s="50"/>
      <c r="E832" s="27"/>
      <c r="F832" s="34"/>
      <c r="G832" s="34"/>
      <c r="H832" s="271"/>
      <c r="I832" s="131"/>
      <c r="J832" s="34"/>
      <c r="K832" s="271"/>
      <c r="L832" s="148"/>
      <c r="M832" s="131"/>
      <c r="N832" s="190"/>
      <c r="O832" s="144"/>
      <c r="P832" s="54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 s="154"/>
      <c r="BS832"/>
      <c r="BT832"/>
      <c r="BU832"/>
      <c r="BV832"/>
      <c r="BW832"/>
      <c r="BX832" s="154"/>
      <c r="BY832"/>
      <c r="BZ832"/>
      <c r="CA832" s="154"/>
      <c r="CB832"/>
      <c r="CC832"/>
      <c r="CD832" s="154"/>
      <c r="CE832"/>
      <c r="CF832"/>
      <c r="CG832"/>
      <c r="CH832"/>
      <c r="CI832"/>
      <c r="CJ832"/>
      <c r="CK832"/>
      <c r="CL832"/>
      <c r="CM832"/>
      <c r="CN832"/>
      <c r="CO832"/>
      <c r="CP832" s="154"/>
      <c r="CQ832"/>
      <c r="CR832"/>
      <c r="CS832"/>
      <c r="CT832"/>
      <c r="CU832"/>
      <c r="CV832" s="154"/>
      <c r="CW832"/>
      <c r="CX832"/>
      <c r="CY832"/>
      <c r="CZ832"/>
      <c r="DA832"/>
      <c r="DB832"/>
      <c r="DC832"/>
      <c r="DD832"/>
      <c r="DE832"/>
      <c r="DF832"/>
      <c r="DG832"/>
      <c r="DH832" s="154"/>
      <c r="DI832"/>
      <c r="DJ832"/>
      <c r="DK832" s="154"/>
      <c r="DL832"/>
      <c r="DM832"/>
      <c r="DN832" s="154"/>
      <c r="DO832"/>
      <c r="DP832"/>
      <c r="DQ832"/>
      <c r="DR832"/>
      <c r="DS832"/>
      <c r="DT832"/>
      <c r="DU832"/>
      <c r="DV832"/>
      <c r="DW832"/>
      <c r="DX832"/>
      <c r="DY832" s="154"/>
      <c r="DZ832"/>
      <c r="EA832"/>
      <c r="EB832"/>
      <c r="EC832"/>
      <c r="ED832"/>
      <c r="EE832"/>
      <c r="EF832" s="159"/>
      <c r="EG832"/>
      <c r="EH832"/>
      <c r="EI832"/>
      <c r="EJ832"/>
      <c r="EK832"/>
      <c r="EL832" s="149"/>
      <c r="EM832"/>
      <c r="EN832"/>
      <c r="EO832"/>
      <c r="EP832"/>
      <c r="EQ832"/>
      <c r="ER832" s="154"/>
      <c r="ES832"/>
      <c r="ET832"/>
      <c r="EU832"/>
      <c r="EV832"/>
      <c r="EW832"/>
      <c r="EX832"/>
      <c r="EY832"/>
      <c r="EZ832"/>
      <c r="FA832" s="154"/>
      <c r="FB832"/>
      <c r="FC832"/>
      <c r="FD832" s="154"/>
      <c r="FE832"/>
      <c r="FF832"/>
      <c r="FG832" s="154"/>
      <c r="FH832"/>
      <c r="FI832"/>
      <c r="FJ832" s="154"/>
      <c r="FK832"/>
      <c r="FL832"/>
      <c r="FM832" s="154"/>
      <c r="FN832"/>
      <c r="FO832"/>
      <c r="FP832" s="154"/>
      <c r="FQ832"/>
      <c r="FR832"/>
      <c r="FS832"/>
      <c r="FT832"/>
      <c r="FU832"/>
      <c r="FV832"/>
      <c r="FW832"/>
      <c r="FX832"/>
      <c r="FY832"/>
      <c r="FZ832"/>
      <c r="GA832" s="248"/>
    </row>
    <row r="833" spans="1:183" s="13" customFormat="1" ht="21" customHeight="1">
      <c r="A833" s="46"/>
      <c r="B833" s="50"/>
      <c r="C833" s="52"/>
      <c r="D833" s="50"/>
      <c r="E833" s="27"/>
      <c r="F833" s="34"/>
      <c r="G833" s="34"/>
      <c r="H833" s="271"/>
      <c r="I833" s="131"/>
      <c r="J833" s="34"/>
      <c r="K833" s="271"/>
      <c r="L833" s="148"/>
      <c r="M833" s="131"/>
      <c r="N833" s="190"/>
      <c r="O833" s="144"/>
      <c r="P833" s="54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 s="154"/>
      <c r="BS833"/>
      <c r="BT833"/>
      <c r="BU833"/>
      <c r="BV833"/>
      <c r="BW833"/>
      <c r="BX833" s="154"/>
      <c r="BY833"/>
      <c r="BZ833"/>
      <c r="CA833" s="154"/>
      <c r="CB833"/>
      <c r="CC833"/>
      <c r="CD833" s="154"/>
      <c r="CE833"/>
      <c r="CF833"/>
      <c r="CG833"/>
      <c r="CH833"/>
      <c r="CI833"/>
      <c r="CJ833"/>
      <c r="CK833"/>
      <c r="CL833"/>
      <c r="CM833"/>
      <c r="CN833"/>
      <c r="CO833"/>
      <c r="CP833" s="154"/>
      <c r="CQ833"/>
      <c r="CR833"/>
      <c r="CS833"/>
      <c r="CT833"/>
      <c r="CU833"/>
      <c r="CV833" s="154"/>
      <c r="CW833"/>
      <c r="CX833"/>
      <c r="CY833"/>
      <c r="CZ833"/>
      <c r="DA833"/>
      <c r="DB833"/>
      <c r="DC833"/>
      <c r="DD833"/>
      <c r="DE833"/>
      <c r="DF833"/>
      <c r="DG833"/>
      <c r="DH833" s="154"/>
      <c r="DI833"/>
      <c r="DJ833"/>
      <c r="DK833" s="154"/>
      <c r="DL833"/>
      <c r="DM833"/>
      <c r="DN833" s="154"/>
      <c r="DO833"/>
      <c r="DP833"/>
      <c r="DQ833"/>
      <c r="DR833"/>
      <c r="DS833"/>
      <c r="DT833"/>
      <c r="DU833"/>
      <c r="DV833"/>
      <c r="DW833"/>
      <c r="DX833"/>
      <c r="DY833" s="154"/>
      <c r="DZ833"/>
      <c r="EA833"/>
      <c r="EB833"/>
      <c r="EC833"/>
      <c r="ED833"/>
      <c r="EE833"/>
      <c r="EF833" s="159"/>
      <c r="EG833"/>
      <c r="EH833"/>
      <c r="EI833"/>
      <c r="EJ833"/>
      <c r="EK833"/>
      <c r="EL833" s="149"/>
      <c r="EM833"/>
      <c r="EN833"/>
      <c r="EO833"/>
      <c r="EP833"/>
      <c r="EQ833"/>
      <c r="ER833" s="154"/>
      <c r="ES833"/>
      <c r="ET833"/>
      <c r="EU833"/>
      <c r="EV833"/>
      <c r="EW833"/>
      <c r="EX833"/>
      <c r="EY833"/>
      <c r="EZ833"/>
      <c r="FA833" s="154"/>
      <c r="FB833"/>
      <c r="FC833"/>
      <c r="FD833" s="154"/>
      <c r="FE833"/>
      <c r="FF833"/>
      <c r="FG833" s="154"/>
      <c r="FH833"/>
      <c r="FI833"/>
      <c r="FJ833" s="154"/>
      <c r="FK833"/>
      <c r="FL833"/>
      <c r="FM833" s="154"/>
      <c r="FN833"/>
      <c r="FO833"/>
      <c r="FP833" s="154"/>
      <c r="FQ833"/>
      <c r="FR833"/>
      <c r="FS833"/>
      <c r="FT833"/>
      <c r="FU833"/>
      <c r="FV833"/>
      <c r="FW833"/>
      <c r="FX833"/>
      <c r="FY833"/>
      <c r="FZ833"/>
      <c r="GA833" s="248"/>
    </row>
    <row r="834" spans="1:183" s="13" customFormat="1" ht="21" customHeight="1">
      <c r="A834" s="46"/>
      <c r="B834" s="50"/>
      <c r="C834" s="52"/>
      <c r="D834" s="50"/>
      <c r="E834" s="27"/>
      <c r="F834" s="34"/>
      <c r="G834" s="34"/>
      <c r="H834" s="271"/>
      <c r="I834" s="131"/>
      <c r="J834" s="34"/>
      <c r="K834" s="271"/>
      <c r="L834" s="148"/>
      <c r="M834" s="131"/>
      <c r="N834" s="190"/>
      <c r="O834" s="144"/>
      <c r="P834" s="5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 s="154"/>
      <c r="BS834"/>
      <c r="BT834"/>
      <c r="BU834"/>
      <c r="BV834"/>
      <c r="BW834"/>
      <c r="BX834" s="154"/>
      <c r="BY834"/>
      <c r="BZ834"/>
      <c r="CA834" s="154"/>
      <c r="CB834"/>
      <c r="CC834"/>
      <c r="CD834" s="154"/>
      <c r="CE834"/>
      <c r="CF834"/>
      <c r="CG834"/>
      <c r="CH834"/>
      <c r="CI834"/>
      <c r="CJ834"/>
      <c r="CK834"/>
      <c r="CL834"/>
      <c r="CM834"/>
      <c r="CN834"/>
      <c r="CO834"/>
      <c r="CP834" s="154"/>
      <c r="CQ834"/>
      <c r="CR834"/>
      <c r="CS834"/>
      <c r="CT834"/>
      <c r="CU834"/>
      <c r="CV834" s="154"/>
      <c r="CW834"/>
      <c r="CX834"/>
      <c r="CY834"/>
      <c r="CZ834"/>
      <c r="DA834"/>
      <c r="DB834"/>
      <c r="DC834"/>
      <c r="DD834"/>
      <c r="DE834"/>
      <c r="DF834"/>
      <c r="DG834"/>
      <c r="DH834" s="154"/>
      <c r="DI834"/>
      <c r="DJ834"/>
      <c r="DK834" s="154"/>
      <c r="DL834"/>
      <c r="DM834"/>
      <c r="DN834" s="154"/>
      <c r="DO834"/>
      <c r="DP834"/>
      <c r="DQ834"/>
      <c r="DR834"/>
      <c r="DS834"/>
      <c r="DT834"/>
      <c r="DU834"/>
      <c r="DV834"/>
      <c r="DW834"/>
      <c r="DX834"/>
      <c r="DY834" s="154"/>
      <c r="DZ834"/>
      <c r="EA834"/>
      <c r="EB834"/>
      <c r="EC834"/>
      <c r="ED834"/>
      <c r="EE834"/>
      <c r="EF834" s="159"/>
      <c r="EG834"/>
      <c r="EH834"/>
      <c r="EI834"/>
      <c r="EJ834"/>
      <c r="EK834"/>
      <c r="EL834" s="149"/>
      <c r="EM834"/>
      <c r="EN834"/>
      <c r="EO834"/>
      <c r="EP834"/>
      <c r="EQ834"/>
      <c r="ER834" s="154"/>
      <c r="ES834"/>
      <c r="ET834"/>
      <c r="EU834"/>
      <c r="EV834"/>
      <c r="EW834"/>
      <c r="EX834"/>
      <c r="EY834"/>
      <c r="EZ834"/>
      <c r="FA834" s="154"/>
      <c r="FB834"/>
      <c r="FC834"/>
      <c r="FD834" s="154"/>
      <c r="FE834"/>
      <c r="FF834"/>
      <c r="FG834" s="154"/>
      <c r="FH834"/>
      <c r="FI834"/>
      <c r="FJ834" s="154"/>
      <c r="FK834"/>
      <c r="FL834"/>
      <c r="FM834" s="154"/>
      <c r="FN834"/>
      <c r="FO834"/>
      <c r="FP834" s="154"/>
      <c r="FQ834"/>
      <c r="FR834"/>
      <c r="FS834"/>
      <c r="FT834"/>
      <c r="FU834"/>
      <c r="FV834"/>
      <c r="FW834"/>
      <c r="FX834"/>
      <c r="FY834"/>
      <c r="FZ834"/>
      <c r="GA834" s="248"/>
    </row>
    <row r="835" spans="1:183" s="13" customFormat="1" ht="21" customHeight="1">
      <c r="A835" s="46"/>
      <c r="B835" s="50"/>
      <c r="C835" s="52"/>
      <c r="D835" s="50"/>
      <c r="E835" s="27"/>
      <c r="F835" s="34"/>
      <c r="G835" s="34"/>
      <c r="H835" s="271"/>
      <c r="I835" s="131"/>
      <c r="J835" s="34"/>
      <c r="K835" s="271"/>
      <c r="L835" s="148"/>
      <c r="M835" s="131"/>
      <c r="N835" s="190"/>
      <c r="O835" s="144"/>
      <c r="P835" s="54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 s="154"/>
      <c r="BS835"/>
      <c r="BT835"/>
      <c r="BU835"/>
      <c r="BV835"/>
      <c r="BW835"/>
      <c r="BX835" s="154"/>
      <c r="BY835"/>
      <c r="BZ835"/>
      <c r="CA835" s="154"/>
      <c r="CB835"/>
      <c r="CC835"/>
      <c r="CD835" s="154"/>
      <c r="CE835"/>
      <c r="CF835"/>
      <c r="CG835"/>
      <c r="CH835"/>
      <c r="CI835"/>
      <c r="CJ835"/>
      <c r="CK835"/>
      <c r="CL835"/>
      <c r="CM835"/>
      <c r="CN835"/>
      <c r="CO835"/>
      <c r="CP835" s="154"/>
      <c r="CQ835"/>
      <c r="CR835"/>
      <c r="CS835"/>
      <c r="CT835"/>
      <c r="CU835"/>
      <c r="CV835" s="154"/>
      <c r="CW835"/>
      <c r="CX835"/>
      <c r="CY835"/>
      <c r="CZ835"/>
      <c r="DA835"/>
      <c r="DB835"/>
      <c r="DC835"/>
      <c r="DD835"/>
      <c r="DE835"/>
      <c r="DF835"/>
      <c r="DG835"/>
      <c r="DH835" s="154"/>
      <c r="DI835"/>
      <c r="DJ835"/>
      <c r="DK835" s="154"/>
      <c r="DL835"/>
      <c r="DM835"/>
      <c r="DN835" s="154"/>
      <c r="DO835"/>
      <c r="DP835"/>
      <c r="DQ835"/>
      <c r="DR835"/>
      <c r="DS835"/>
      <c r="DT835"/>
      <c r="DU835"/>
      <c r="DV835"/>
      <c r="DW835"/>
      <c r="DX835"/>
      <c r="DY835" s="154"/>
      <c r="DZ835"/>
      <c r="EA835"/>
      <c r="EB835"/>
      <c r="EC835"/>
      <c r="ED835"/>
      <c r="EE835"/>
      <c r="EF835" s="159"/>
      <c r="EG835"/>
      <c r="EH835"/>
      <c r="EI835"/>
      <c r="EJ835"/>
      <c r="EK835"/>
      <c r="EL835" s="149"/>
      <c r="EM835"/>
      <c r="EN835"/>
      <c r="EO835"/>
      <c r="EP835"/>
      <c r="EQ835"/>
      <c r="ER835" s="154"/>
      <c r="ES835"/>
      <c r="ET835"/>
      <c r="EU835"/>
      <c r="EV835"/>
      <c r="EW835"/>
      <c r="EX835"/>
      <c r="EY835"/>
      <c r="EZ835"/>
      <c r="FA835" s="154"/>
      <c r="FB835"/>
      <c r="FC835"/>
      <c r="FD835" s="154"/>
      <c r="FE835"/>
      <c r="FF835"/>
      <c r="FG835" s="154"/>
      <c r="FH835"/>
      <c r="FI835"/>
      <c r="FJ835" s="154"/>
      <c r="FK835"/>
      <c r="FL835"/>
      <c r="FM835" s="154"/>
      <c r="FN835"/>
      <c r="FO835"/>
      <c r="FP835" s="154"/>
      <c r="FQ835"/>
      <c r="FR835"/>
      <c r="FS835"/>
      <c r="FT835"/>
      <c r="FU835"/>
      <c r="FV835"/>
      <c r="FW835"/>
      <c r="FX835"/>
      <c r="FY835"/>
      <c r="FZ835"/>
      <c r="GA835" s="248"/>
    </row>
    <row r="836" spans="1:183" s="13" customFormat="1" ht="21" customHeight="1">
      <c r="A836" s="46"/>
      <c r="B836" s="50"/>
      <c r="C836" s="52"/>
      <c r="D836" s="50"/>
      <c r="E836" s="27"/>
      <c r="F836" s="34"/>
      <c r="G836" s="34"/>
      <c r="H836" s="271"/>
      <c r="I836" s="131"/>
      <c r="J836" s="34"/>
      <c r="K836" s="271"/>
      <c r="L836" s="148"/>
      <c r="M836" s="131"/>
      <c r="N836" s="190"/>
      <c r="O836" s="144"/>
      <c r="P836" s="54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 s="154"/>
      <c r="BS836"/>
      <c r="BT836"/>
      <c r="BU836"/>
      <c r="BV836"/>
      <c r="BW836"/>
      <c r="BX836" s="154"/>
      <c r="BY836"/>
      <c r="BZ836"/>
      <c r="CA836" s="154"/>
      <c r="CB836"/>
      <c r="CC836"/>
      <c r="CD836" s="154"/>
      <c r="CE836"/>
      <c r="CF836"/>
      <c r="CG836"/>
      <c r="CH836"/>
      <c r="CI836"/>
      <c r="CJ836"/>
      <c r="CK836"/>
      <c r="CL836"/>
      <c r="CM836"/>
      <c r="CN836"/>
      <c r="CO836"/>
      <c r="CP836" s="154"/>
      <c r="CQ836"/>
      <c r="CR836"/>
      <c r="CS836"/>
      <c r="CT836"/>
      <c r="CU836"/>
      <c r="CV836" s="154"/>
      <c r="CW836"/>
      <c r="CX836"/>
      <c r="CY836"/>
      <c r="CZ836"/>
      <c r="DA836"/>
      <c r="DB836"/>
      <c r="DC836"/>
      <c r="DD836"/>
      <c r="DE836"/>
      <c r="DF836"/>
      <c r="DG836"/>
      <c r="DH836" s="154"/>
      <c r="DI836"/>
      <c r="DJ836"/>
      <c r="DK836" s="154"/>
      <c r="DL836"/>
      <c r="DM836"/>
      <c r="DN836" s="154"/>
      <c r="DO836"/>
      <c r="DP836"/>
      <c r="DQ836"/>
      <c r="DR836"/>
      <c r="DS836"/>
      <c r="DT836"/>
      <c r="DU836"/>
      <c r="DV836"/>
      <c r="DW836"/>
      <c r="DX836"/>
      <c r="DY836" s="154"/>
      <c r="DZ836"/>
      <c r="EA836"/>
      <c r="EB836"/>
      <c r="EC836"/>
      <c r="ED836"/>
      <c r="EE836"/>
      <c r="EF836" s="159"/>
      <c r="EG836"/>
      <c r="EH836"/>
      <c r="EI836"/>
      <c r="EJ836"/>
      <c r="EK836"/>
      <c r="EL836" s="149"/>
      <c r="EM836"/>
      <c r="EN836"/>
      <c r="EO836"/>
      <c r="EP836"/>
      <c r="EQ836"/>
      <c r="ER836" s="154"/>
      <c r="ES836"/>
      <c r="ET836"/>
      <c r="EU836"/>
      <c r="EV836"/>
      <c r="EW836"/>
      <c r="EX836"/>
      <c r="EY836"/>
      <c r="EZ836"/>
      <c r="FA836" s="154"/>
      <c r="FB836"/>
      <c r="FC836"/>
      <c r="FD836" s="154"/>
      <c r="FE836"/>
      <c r="FF836"/>
      <c r="FG836" s="154"/>
      <c r="FH836"/>
      <c r="FI836"/>
      <c r="FJ836" s="154"/>
      <c r="FK836"/>
      <c r="FL836"/>
      <c r="FM836" s="154"/>
      <c r="FN836"/>
      <c r="FO836"/>
      <c r="FP836" s="154"/>
      <c r="FQ836"/>
      <c r="FR836"/>
      <c r="FS836"/>
      <c r="FT836"/>
      <c r="FU836"/>
      <c r="FV836"/>
      <c r="FW836"/>
      <c r="FX836"/>
      <c r="FY836"/>
      <c r="FZ836"/>
      <c r="GA836" s="248"/>
    </row>
    <row r="837" spans="1:183" s="13" customFormat="1" ht="21" customHeight="1">
      <c r="A837" s="46"/>
      <c r="B837" s="50"/>
      <c r="C837" s="52"/>
      <c r="D837" s="50"/>
      <c r="E837" s="27"/>
      <c r="F837" s="34"/>
      <c r="G837" s="34"/>
      <c r="H837" s="271"/>
      <c r="I837" s="131"/>
      <c r="J837" s="34"/>
      <c r="K837" s="271"/>
      <c r="L837" s="148"/>
      <c r="M837" s="131"/>
      <c r="N837" s="190"/>
      <c r="O837" s="144"/>
      <c r="P837" s="54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 s="154"/>
      <c r="BS837"/>
      <c r="BT837"/>
      <c r="BU837"/>
      <c r="BV837"/>
      <c r="BW837"/>
      <c r="BX837" s="154"/>
      <c r="BY837"/>
      <c r="BZ837"/>
      <c r="CA837" s="154"/>
      <c r="CB837"/>
      <c r="CC837"/>
      <c r="CD837" s="154"/>
      <c r="CE837"/>
      <c r="CF837"/>
      <c r="CG837"/>
      <c r="CH837"/>
      <c r="CI837"/>
      <c r="CJ837"/>
      <c r="CK837"/>
      <c r="CL837"/>
      <c r="CM837"/>
      <c r="CN837"/>
      <c r="CO837"/>
      <c r="CP837" s="154"/>
      <c r="CQ837"/>
      <c r="CR837"/>
      <c r="CS837"/>
      <c r="CT837"/>
      <c r="CU837"/>
      <c r="CV837" s="154"/>
      <c r="CW837"/>
      <c r="CX837"/>
      <c r="CY837"/>
      <c r="CZ837"/>
      <c r="DA837"/>
      <c r="DB837"/>
      <c r="DC837"/>
      <c r="DD837"/>
      <c r="DE837"/>
      <c r="DF837"/>
      <c r="DG837"/>
      <c r="DH837" s="154"/>
      <c r="DI837"/>
      <c r="DJ837"/>
      <c r="DK837" s="154"/>
      <c r="DL837"/>
      <c r="DM837"/>
      <c r="DN837" s="154"/>
      <c r="DO837"/>
      <c r="DP837"/>
      <c r="DQ837"/>
      <c r="DR837"/>
      <c r="DS837"/>
      <c r="DT837"/>
      <c r="DU837"/>
      <c r="DV837"/>
      <c r="DW837"/>
      <c r="DX837"/>
      <c r="DY837" s="154"/>
      <c r="DZ837"/>
      <c r="EA837"/>
      <c r="EB837"/>
      <c r="EC837"/>
      <c r="ED837"/>
      <c r="EE837"/>
      <c r="EF837" s="159"/>
      <c r="EG837"/>
      <c r="EH837"/>
      <c r="EI837"/>
      <c r="EJ837"/>
      <c r="EK837"/>
      <c r="EL837" s="149"/>
      <c r="EM837"/>
      <c r="EN837"/>
      <c r="EO837"/>
      <c r="EP837"/>
      <c r="EQ837"/>
      <c r="ER837" s="154"/>
      <c r="ES837"/>
      <c r="ET837"/>
      <c r="EU837"/>
      <c r="EV837"/>
      <c r="EW837"/>
      <c r="EX837"/>
      <c r="EY837"/>
      <c r="EZ837"/>
      <c r="FA837" s="154"/>
      <c r="FB837"/>
      <c r="FC837"/>
      <c r="FD837" s="154"/>
      <c r="FE837"/>
      <c r="FF837"/>
      <c r="FG837" s="154"/>
      <c r="FH837"/>
      <c r="FI837"/>
      <c r="FJ837" s="154"/>
      <c r="FK837"/>
      <c r="FL837"/>
      <c r="FM837" s="154"/>
      <c r="FN837"/>
      <c r="FO837"/>
      <c r="FP837" s="154"/>
      <c r="FQ837"/>
      <c r="FR837"/>
      <c r="FS837"/>
      <c r="FT837"/>
      <c r="FU837"/>
      <c r="FV837"/>
      <c r="FW837"/>
      <c r="FX837"/>
      <c r="FY837"/>
      <c r="FZ837"/>
      <c r="GA837" s="248"/>
    </row>
    <row r="838" spans="1:183" s="13" customFormat="1" ht="21" customHeight="1">
      <c r="A838" s="46"/>
      <c r="B838" s="50"/>
      <c r="C838" s="52"/>
      <c r="D838" s="50"/>
      <c r="E838" s="27"/>
      <c r="F838" s="34"/>
      <c r="G838" s="34"/>
      <c r="H838" s="271"/>
      <c r="I838" s="131"/>
      <c r="J838" s="34"/>
      <c r="K838" s="271"/>
      <c r="L838" s="148"/>
      <c r="M838" s="131"/>
      <c r="N838" s="190"/>
      <c r="O838" s="144"/>
      <c r="P838" s="54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 s="154"/>
      <c r="BS838"/>
      <c r="BT838"/>
      <c r="BU838"/>
      <c r="BV838"/>
      <c r="BW838"/>
      <c r="BX838" s="154"/>
      <c r="BY838"/>
      <c r="BZ838"/>
      <c r="CA838" s="154"/>
      <c r="CB838"/>
      <c r="CC838"/>
      <c r="CD838" s="154"/>
      <c r="CE838"/>
      <c r="CF838"/>
      <c r="CG838"/>
      <c r="CH838"/>
      <c r="CI838"/>
      <c r="CJ838"/>
      <c r="CK838"/>
      <c r="CL838"/>
      <c r="CM838"/>
      <c r="CN838"/>
      <c r="CO838"/>
      <c r="CP838" s="154"/>
      <c r="CQ838"/>
      <c r="CR838"/>
      <c r="CS838"/>
      <c r="CT838"/>
      <c r="CU838"/>
      <c r="CV838" s="154"/>
      <c r="CW838"/>
      <c r="CX838"/>
      <c r="CY838"/>
      <c r="CZ838"/>
      <c r="DA838"/>
      <c r="DB838"/>
      <c r="DC838"/>
      <c r="DD838"/>
      <c r="DE838"/>
      <c r="DF838"/>
      <c r="DG838"/>
      <c r="DH838" s="154"/>
      <c r="DI838"/>
      <c r="DJ838"/>
      <c r="DK838" s="154"/>
      <c r="DL838"/>
      <c r="DM838"/>
      <c r="DN838" s="154"/>
      <c r="DO838"/>
      <c r="DP838"/>
      <c r="DQ838"/>
      <c r="DR838"/>
      <c r="DS838"/>
      <c r="DT838"/>
      <c r="DU838"/>
      <c r="DV838"/>
      <c r="DW838"/>
      <c r="DX838"/>
      <c r="DY838" s="154"/>
      <c r="DZ838"/>
      <c r="EA838"/>
      <c r="EB838"/>
      <c r="EC838"/>
      <c r="ED838"/>
      <c r="EE838"/>
      <c r="EF838" s="159"/>
      <c r="EG838"/>
      <c r="EH838"/>
      <c r="EI838"/>
      <c r="EJ838"/>
      <c r="EK838"/>
      <c r="EL838" s="149"/>
      <c r="EM838"/>
      <c r="EN838"/>
      <c r="EO838"/>
      <c r="EP838"/>
      <c r="EQ838"/>
      <c r="ER838" s="154"/>
      <c r="ES838"/>
      <c r="ET838"/>
      <c r="EU838"/>
      <c r="EV838"/>
      <c r="EW838"/>
      <c r="EX838"/>
      <c r="EY838"/>
      <c r="EZ838"/>
      <c r="FA838" s="154"/>
      <c r="FB838"/>
      <c r="FC838"/>
      <c r="FD838" s="154"/>
      <c r="FE838"/>
      <c r="FF838"/>
      <c r="FG838" s="154"/>
      <c r="FH838"/>
      <c r="FI838"/>
      <c r="FJ838" s="154"/>
      <c r="FK838"/>
      <c r="FL838"/>
      <c r="FM838" s="154"/>
      <c r="FN838"/>
      <c r="FO838"/>
      <c r="FP838" s="154"/>
      <c r="FQ838"/>
      <c r="FR838"/>
      <c r="FS838"/>
      <c r="FT838"/>
      <c r="FU838"/>
      <c r="FV838"/>
      <c r="FW838"/>
      <c r="FX838"/>
      <c r="FY838"/>
      <c r="FZ838"/>
      <c r="GA838" s="248"/>
    </row>
    <row r="839" spans="1:183" s="13" customFormat="1" ht="21" customHeight="1">
      <c r="A839" s="46"/>
      <c r="B839" s="50"/>
      <c r="C839" s="52"/>
      <c r="D839" s="50"/>
      <c r="E839" s="27"/>
      <c r="F839" s="34"/>
      <c r="G839" s="34"/>
      <c r="H839" s="271"/>
      <c r="I839" s="131"/>
      <c r="J839" s="34"/>
      <c r="K839" s="271"/>
      <c r="L839" s="148"/>
      <c r="M839" s="131"/>
      <c r="N839" s="190"/>
      <c r="O839" s="144"/>
      <c r="P839" s="54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 s="154"/>
      <c r="BS839"/>
      <c r="BT839"/>
      <c r="BU839"/>
      <c r="BV839"/>
      <c r="BW839"/>
      <c r="BX839" s="154"/>
      <c r="BY839"/>
      <c r="BZ839"/>
      <c r="CA839" s="154"/>
      <c r="CB839"/>
      <c r="CC839"/>
      <c r="CD839" s="154"/>
      <c r="CE839"/>
      <c r="CF839"/>
      <c r="CG839"/>
      <c r="CH839"/>
      <c r="CI839"/>
      <c r="CJ839"/>
      <c r="CK839"/>
      <c r="CL839"/>
      <c r="CM839"/>
      <c r="CN839"/>
      <c r="CO839"/>
      <c r="CP839" s="154"/>
      <c r="CQ839"/>
      <c r="CR839"/>
      <c r="CS839"/>
      <c r="CT839"/>
      <c r="CU839"/>
      <c r="CV839" s="154"/>
      <c r="CW839"/>
      <c r="CX839"/>
      <c r="CY839"/>
      <c r="CZ839"/>
      <c r="DA839"/>
      <c r="DB839"/>
      <c r="DC839"/>
      <c r="DD839"/>
      <c r="DE839"/>
      <c r="DF839"/>
      <c r="DG839"/>
      <c r="DH839" s="154"/>
      <c r="DI839"/>
      <c r="DJ839"/>
      <c r="DK839" s="154"/>
      <c r="DL839"/>
      <c r="DM839"/>
      <c r="DN839" s="154"/>
      <c r="DO839"/>
      <c r="DP839"/>
      <c r="DQ839"/>
      <c r="DR839"/>
      <c r="DS839"/>
      <c r="DT839"/>
      <c r="DU839"/>
      <c r="DV839"/>
      <c r="DW839"/>
      <c r="DX839"/>
      <c r="DY839" s="154"/>
      <c r="DZ839"/>
      <c r="EA839"/>
      <c r="EB839"/>
      <c r="EC839"/>
      <c r="ED839"/>
      <c r="EE839"/>
      <c r="EF839" s="159"/>
      <c r="EG839"/>
      <c r="EH839"/>
      <c r="EI839"/>
      <c r="EJ839"/>
      <c r="EK839"/>
      <c r="EL839" s="149"/>
      <c r="EM839"/>
      <c r="EN839"/>
      <c r="EO839"/>
      <c r="EP839"/>
      <c r="EQ839"/>
      <c r="ER839" s="154"/>
      <c r="ES839"/>
      <c r="ET839"/>
      <c r="EU839"/>
      <c r="EV839"/>
      <c r="EW839"/>
      <c r="EX839"/>
      <c r="EY839"/>
      <c r="EZ839"/>
      <c r="FA839" s="154"/>
      <c r="FB839"/>
      <c r="FC839"/>
      <c r="FD839" s="154"/>
      <c r="FE839"/>
      <c r="FF839"/>
      <c r="FG839" s="154"/>
      <c r="FH839"/>
      <c r="FI839"/>
      <c r="FJ839" s="154"/>
      <c r="FK839"/>
      <c r="FL839"/>
      <c r="FM839" s="154"/>
      <c r="FN839"/>
      <c r="FO839"/>
      <c r="FP839" s="154"/>
      <c r="FQ839"/>
      <c r="FR839"/>
      <c r="FS839"/>
      <c r="FT839"/>
      <c r="FU839"/>
      <c r="FV839"/>
      <c r="FW839"/>
      <c r="FX839"/>
      <c r="FY839"/>
      <c r="FZ839"/>
      <c r="GA839" s="248"/>
    </row>
    <row r="840" spans="1:183" s="13" customFormat="1" ht="21" customHeight="1">
      <c r="A840" s="46"/>
      <c r="B840" s="50"/>
      <c r="C840" s="52"/>
      <c r="D840" s="50"/>
      <c r="E840" s="27"/>
      <c r="F840" s="34"/>
      <c r="G840" s="34"/>
      <c r="H840" s="271"/>
      <c r="I840" s="131"/>
      <c r="J840" s="34"/>
      <c r="K840" s="271"/>
      <c r="L840" s="148"/>
      <c r="M840" s="131"/>
      <c r="N840" s="190"/>
      <c r="O840" s="144"/>
      <c r="P840" s="54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 s="154"/>
      <c r="BS840"/>
      <c r="BT840"/>
      <c r="BU840"/>
      <c r="BV840"/>
      <c r="BW840"/>
      <c r="BX840" s="154"/>
      <c r="BY840"/>
      <c r="BZ840"/>
      <c r="CA840" s="154"/>
      <c r="CB840"/>
      <c r="CC840"/>
      <c r="CD840" s="154"/>
      <c r="CE840"/>
      <c r="CF840"/>
      <c r="CG840"/>
      <c r="CH840"/>
      <c r="CI840"/>
      <c r="CJ840"/>
      <c r="CK840"/>
      <c r="CL840"/>
      <c r="CM840"/>
      <c r="CN840"/>
      <c r="CO840"/>
      <c r="CP840" s="154"/>
      <c r="CQ840"/>
      <c r="CR840"/>
      <c r="CS840"/>
      <c r="CT840"/>
      <c r="CU840"/>
      <c r="CV840" s="154"/>
      <c r="CW840"/>
      <c r="CX840"/>
      <c r="CY840"/>
      <c r="CZ840"/>
      <c r="DA840"/>
      <c r="DB840"/>
      <c r="DC840"/>
      <c r="DD840"/>
      <c r="DE840"/>
      <c r="DF840"/>
      <c r="DG840"/>
      <c r="DH840" s="154"/>
      <c r="DI840"/>
      <c r="DJ840"/>
      <c r="DK840" s="154"/>
      <c r="DL840"/>
      <c r="DM840"/>
      <c r="DN840" s="154"/>
      <c r="DO840"/>
      <c r="DP840"/>
      <c r="DQ840"/>
      <c r="DR840"/>
      <c r="DS840"/>
      <c r="DT840"/>
      <c r="DU840"/>
      <c r="DV840"/>
      <c r="DW840"/>
      <c r="DX840"/>
      <c r="DY840" s="154"/>
      <c r="DZ840"/>
      <c r="EA840"/>
      <c r="EB840"/>
      <c r="EC840"/>
      <c r="ED840"/>
      <c r="EE840"/>
      <c r="EF840" s="159"/>
      <c r="EG840"/>
      <c r="EH840"/>
      <c r="EI840"/>
      <c r="EJ840"/>
      <c r="EK840"/>
      <c r="EL840" s="149"/>
      <c r="EM840"/>
      <c r="EN840"/>
      <c r="EO840"/>
      <c r="EP840"/>
      <c r="EQ840"/>
      <c r="ER840" s="154"/>
      <c r="ES840"/>
      <c r="ET840"/>
      <c r="EU840"/>
      <c r="EV840"/>
      <c r="EW840"/>
      <c r="EX840"/>
      <c r="EY840"/>
      <c r="EZ840"/>
      <c r="FA840" s="154"/>
      <c r="FB840"/>
      <c r="FC840"/>
      <c r="FD840" s="154"/>
      <c r="FE840"/>
      <c r="FF840"/>
      <c r="FG840" s="154"/>
      <c r="FH840"/>
      <c r="FI840"/>
      <c r="FJ840" s="154"/>
      <c r="FK840"/>
      <c r="FL840"/>
      <c r="FM840" s="154"/>
      <c r="FN840"/>
      <c r="FO840"/>
      <c r="FP840" s="154"/>
      <c r="FQ840"/>
      <c r="FR840"/>
      <c r="FS840"/>
      <c r="FT840"/>
      <c r="FU840"/>
      <c r="FV840"/>
      <c r="FW840"/>
      <c r="FX840"/>
      <c r="FY840"/>
      <c r="FZ840"/>
      <c r="GA840" s="248"/>
    </row>
    <row r="841" spans="1:183" s="13" customFormat="1" ht="21" customHeight="1">
      <c r="A841" s="46"/>
      <c r="B841" s="50"/>
      <c r="C841" s="52"/>
      <c r="D841" s="50"/>
      <c r="E841" s="27"/>
      <c r="F841" s="34"/>
      <c r="G841" s="34"/>
      <c r="H841" s="271"/>
      <c r="I841" s="131"/>
      <c r="J841" s="34"/>
      <c r="K841" s="271"/>
      <c r="L841" s="148"/>
      <c r="M841" s="131"/>
      <c r="N841" s="190"/>
      <c r="O841" s="144"/>
      <c r="P841" s="54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 s="154"/>
      <c r="BS841"/>
      <c r="BT841"/>
      <c r="BU841"/>
      <c r="BV841"/>
      <c r="BW841"/>
      <c r="BX841" s="154"/>
      <c r="BY841"/>
      <c r="BZ841"/>
      <c r="CA841" s="154"/>
      <c r="CB841"/>
      <c r="CC841"/>
      <c r="CD841" s="154"/>
      <c r="CE841"/>
      <c r="CF841"/>
      <c r="CG841"/>
      <c r="CH841"/>
      <c r="CI841"/>
      <c r="CJ841"/>
      <c r="CK841"/>
      <c r="CL841"/>
      <c r="CM841"/>
      <c r="CN841"/>
      <c r="CO841"/>
      <c r="CP841" s="154"/>
      <c r="CQ841"/>
      <c r="CR841"/>
      <c r="CS841"/>
      <c r="CT841"/>
      <c r="CU841"/>
      <c r="CV841" s="154"/>
      <c r="CW841"/>
      <c r="CX841"/>
      <c r="CY841"/>
      <c r="CZ841"/>
      <c r="DA841"/>
      <c r="DB841"/>
      <c r="DC841"/>
      <c r="DD841"/>
      <c r="DE841"/>
      <c r="DF841"/>
      <c r="DG841"/>
      <c r="DH841" s="154"/>
      <c r="DI841"/>
      <c r="DJ841"/>
      <c r="DK841" s="154"/>
      <c r="DL841"/>
      <c r="DM841"/>
      <c r="DN841" s="154"/>
      <c r="DO841"/>
      <c r="DP841"/>
      <c r="DQ841"/>
      <c r="DR841"/>
      <c r="DS841"/>
      <c r="DT841"/>
      <c r="DU841"/>
      <c r="DV841"/>
      <c r="DW841"/>
      <c r="DX841"/>
      <c r="DY841" s="154"/>
      <c r="DZ841"/>
      <c r="EA841"/>
      <c r="EB841"/>
      <c r="EC841"/>
      <c r="ED841"/>
      <c r="EE841"/>
      <c r="EF841" s="159"/>
      <c r="EG841"/>
      <c r="EH841"/>
      <c r="EI841"/>
      <c r="EJ841"/>
      <c r="EK841"/>
      <c r="EL841" s="149"/>
      <c r="EM841"/>
      <c r="EN841"/>
      <c r="EO841"/>
      <c r="EP841"/>
      <c r="EQ841"/>
      <c r="ER841" s="154"/>
      <c r="ES841"/>
      <c r="ET841"/>
      <c r="EU841"/>
      <c r="EV841"/>
      <c r="EW841"/>
      <c r="EX841"/>
      <c r="EY841"/>
      <c r="EZ841"/>
      <c r="FA841" s="154"/>
      <c r="FB841"/>
      <c r="FC841"/>
      <c r="FD841" s="154"/>
      <c r="FE841"/>
      <c r="FF841"/>
      <c r="FG841" s="154"/>
      <c r="FH841"/>
      <c r="FI841"/>
      <c r="FJ841" s="154"/>
      <c r="FK841"/>
      <c r="FL841"/>
      <c r="FM841" s="154"/>
      <c r="FN841"/>
      <c r="FO841"/>
      <c r="FP841" s="154"/>
      <c r="FQ841"/>
      <c r="FR841"/>
      <c r="FS841"/>
      <c r="FT841"/>
      <c r="FU841"/>
      <c r="FV841"/>
      <c r="FW841"/>
      <c r="FX841"/>
      <c r="FY841"/>
      <c r="FZ841"/>
      <c r="GA841" s="248"/>
    </row>
    <row r="842" spans="1:183" s="13" customFormat="1" ht="21" customHeight="1">
      <c r="A842" s="46"/>
      <c r="B842" s="50"/>
      <c r="C842" s="52"/>
      <c r="D842" s="50"/>
      <c r="E842" s="27"/>
      <c r="F842" s="34"/>
      <c r="G842" s="34"/>
      <c r="H842" s="271"/>
      <c r="I842" s="131"/>
      <c r="J842" s="34"/>
      <c r="K842" s="271"/>
      <c r="L842" s="148"/>
      <c r="M842" s="131"/>
      <c r="N842" s="190"/>
      <c r="O842" s="144"/>
      <c r="P842" s="54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 s="154"/>
      <c r="BS842"/>
      <c r="BT842"/>
      <c r="BU842"/>
      <c r="BV842"/>
      <c r="BW842"/>
      <c r="BX842" s="154"/>
      <c r="BY842"/>
      <c r="BZ842"/>
      <c r="CA842" s="154"/>
      <c r="CB842"/>
      <c r="CC842"/>
      <c r="CD842" s="154"/>
      <c r="CE842"/>
      <c r="CF842"/>
      <c r="CG842"/>
      <c r="CH842"/>
      <c r="CI842"/>
      <c r="CJ842"/>
      <c r="CK842"/>
      <c r="CL842"/>
      <c r="CM842"/>
      <c r="CN842"/>
      <c r="CO842"/>
      <c r="CP842" s="154"/>
      <c r="CQ842"/>
      <c r="CR842"/>
      <c r="CS842"/>
      <c r="CT842"/>
      <c r="CU842"/>
      <c r="CV842" s="154"/>
      <c r="CW842"/>
      <c r="CX842"/>
      <c r="CY842"/>
      <c r="CZ842"/>
      <c r="DA842"/>
      <c r="DB842"/>
      <c r="DC842"/>
      <c r="DD842"/>
      <c r="DE842"/>
      <c r="DF842"/>
      <c r="DG842"/>
      <c r="DH842" s="154"/>
      <c r="DI842"/>
      <c r="DJ842"/>
      <c r="DK842" s="154"/>
      <c r="DL842"/>
      <c r="DM842"/>
      <c r="DN842" s="154"/>
      <c r="DO842"/>
      <c r="DP842"/>
      <c r="DQ842"/>
      <c r="DR842"/>
      <c r="DS842"/>
      <c r="DT842"/>
      <c r="DU842"/>
      <c r="DV842"/>
      <c r="DW842"/>
      <c r="DX842"/>
      <c r="DY842" s="154"/>
      <c r="DZ842"/>
      <c r="EA842"/>
      <c r="EB842"/>
      <c r="EC842"/>
      <c r="ED842"/>
      <c r="EE842"/>
      <c r="EF842" s="159"/>
      <c r="EG842"/>
      <c r="EH842"/>
      <c r="EI842"/>
      <c r="EJ842"/>
      <c r="EK842"/>
      <c r="EL842" s="149"/>
      <c r="EM842"/>
      <c r="EN842"/>
      <c r="EO842"/>
      <c r="EP842"/>
      <c r="EQ842"/>
      <c r="ER842" s="154"/>
      <c r="ES842"/>
      <c r="ET842"/>
      <c r="EU842"/>
      <c r="EV842"/>
      <c r="EW842"/>
      <c r="EX842"/>
      <c r="EY842"/>
      <c r="EZ842"/>
      <c r="FA842" s="154"/>
      <c r="FB842"/>
      <c r="FC842"/>
      <c r="FD842" s="154"/>
      <c r="FE842"/>
      <c r="FF842"/>
      <c r="FG842" s="154"/>
      <c r="FH842"/>
      <c r="FI842"/>
      <c r="FJ842" s="154"/>
      <c r="FK842"/>
      <c r="FL842"/>
      <c r="FM842" s="154"/>
      <c r="FN842"/>
      <c r="FO842"/>
      <c r="FP842" s="154"/>
      <c r="FQ842"/>
      <c r="FR842"/>
      <c r="FS842"/>
      <c r="FT842"/>
      <c r="FU842"/>
      <c r="FV842"/>
      <c r="FW842"/>
      <c r="FX842"/>
      <c r="FY842"/>
      <c r="FZ842"/>
      <c r="GA842" s="248"/>
    </row>
    <row r="843" spans="1:183" s="13" customFormat="1" ht="21" customHeight="1">
      <c r="A843" s="46"/>
      <c r="B843" s="50"/>
      <c r="C843" s="52"/>
      <c r="D843" s="50"/>
      <c r="E843" s="27"/>
      <c r="F843" s="34"/>
      <c r="G843" s="34"/>
      <c r="H843" s="271"/>
      <c r="I843" s="131"/>
      <c r="J843" s="34"/>
      <c r="K843" s="271"/>
      <c r="L843" s="148"/>
      <c r="M843" s="131"/>
      <c r="N843" s="190"/>
      <c r="O843" s="144"/>
      <c r="P843" s="54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 s="154"/>
      <c r="BS843"/>
      <c r="BT843"/>
      <c r="BU843"/>
      <c r="BV843"/>
      <c r="BW843"/>
      <c r="BX843" s="154"/>
      <c r="BY843"/>
      <c r="BZ843"/>
      <c r="CA843" s="154"/>
      <c r="CB843"/>
      <c r="CC843"/>
      <c r="CD843" s="154"/>
      <c r="CE843"/>
      <c r="CF843"/>
      <c r="CG843"/>
      <c r="CH843"/>
      <c r="CI843"/>
      <c r="CJ843"/>
      <c r="CK843"/>
      <c r="CL843"/>
      <c r="CM843"/>
      <c r="CN843"/>
      <c r="CO843"/>
      <c r="CP843" s="154"/>
      <c r="CQ843"/>
      <c r="CR843"/>
      <c r="CS843"/>
      <c r="CT843"/>
      <c r="CU843"/>
      <c r="CV843" s="154"/>
      <c r="CW843"/>
      <c r="CX843"/>
      <c r="CY843"/>
      <c r="CZ843"/>
      <c r="DA843"/>
      <c r="DB843"/>
      <c r="DC843"/>
      <c r="DD843"/>
      <c r="DE843"/>
      <c r="DF843"/>
      <c r="DG843"/>
      <c r="DH843" s="154"/>
      <c r="DI843"/>
      <c r="DJ843"/>
      <c r="DK843" s="154"/>
      <c r="DL843"/>
      <c r="DM843"/>
      <c r="DN843" s="154"/>
      <c r="DO843"/>
      <c r="DP843"/>
      <c r="DQ843"/>
      <c r="DR843"/>
      <c r="DS843"/>
      <c r="DT843"/>
      <c r="DU843"/>
      <c r="DV843"/>
      <c r="DW843"/>
      <c r="DX843"/>
      <c r="DY843" s="154"/>
      <c r="DZ843"/>
      <c r="EA843"/>
      <c r="EB843"/>
      <c r="EC843"/>
      <c r="ED843"/>
      <c r="EE843"/>
      <c r="EF843" s="159"/>
      <c r="EG843"/>
      <c r="EH843"/>
      <c r="EI843"/>
      <c r="EJ843"/>
      <c r="EK843"/>
      <c r="EL843" s="149"/>
      <c r="EM843"/>
      <c r="EN843"/>
      <c r="EO843"/>
      <c r="EP843"/>
      <c r="EQ843"/>
      <c r="ER843" s="154"/>
      <c r="ES843"/>
      <c r="ET843"/>
      <c r="EU843"/>
      <c r="EV843"/>
      <c r="EW843"/>
      <c r="EX843"/>
      <c r="EY843"/>
      <c r="EZ843"/>
      <c r="FA843" s="154"/>
      <c r="FB843"/>
      <c r="FC843"/>
      <c r="FD843" s="154"/>
      <c r="FE843"/>
      <c r="FF843"/>
      <c r="FG843" s="154"/>
      <c r="FH843"/>
      <c r="FI843"/>
      <c r="FJ843" s="154"/>
      <c r="FK843"/>
      <c r="FL843"/>
      <c r="FM843" s="154"/>
      <c r="FN843"/>
      <c r="FO843"/>
      <c r="FP843" s="154"/>
      <c r="FQ843"/>
      <c r="FR843"/>
      <c r="FS843"/>
      <c r="FT843"/>
      <c r="FU843"/>
      <c r="FV843"/>
      <c r="FW843"/>
      <c r="FX843"/>
      <c r="FY843"/>
      <c r="FZ843"/>
      <c r="GA843" s="248"/>
    </row>
    <row r="844" spans="1:183" s="13" customFormat="1" ht="21" customHeight="1">
      <c r="A844" s="46"/>
      <c r="B844" s="50"/>
      <c r="C844" s="52"/>
      <c r="D844" s="50"/>
      <c r="E844" s="27"/>
      <c r="F844" s="34"/>
      <c r="G844" s="34"/>
      <c r="H844" s="271"/>
      <c r="I844" s="131"/>
      <c r="J844" s="34"/>
      <c r="K844" s="271"/>
      <c r="L844" s="148"/>
      <c r="M844" s="131"/>
      <c r="N844" s="190"/>
      <c r="O844" s="144"/>
      <c r="P844" s="5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 s="154"/>
      <c r="BS844"/>
      <c r="BT844"/>
      <c r="BU844"/>
      <c r="BV844"/>
      <c r="BW844"/>
      <c r="BX844" s="154"/>
      <c r="BY844"/>
      <c r="BZ844"/>
      <c r="CA844" s="154"/>
      <c r="CB844"/>
      <c r="CC844"/>
      <c r="CD844" s="154"/>
      <c r="CE844"/>
      <c r="CF844"/>
      <c r="CG844"/>
      <c r="CH844"/>
      <c r="CI844"/>
      <c r="CJ844"/>
      <c r="CK844"/>
      <c r="CL844"/>
      <c r="CM844"/>
      <c r="CN844"/>
      <c r="CO844"/>
      <c r="CP844" s="154"/>
      <c r="CQ844"/>
      <c r="CR844"/>
      <c r="CS844"/>
      <c r="CT844"/>
      <c r="CU844"/>
      <c r="CV844" s="154"/>
      <c r="CW844"/>
      <c r="CX844"/>
      <c r="CY844"/>
      <c r="CZ844"/>
      <c r="DA844"/>
      <c r="DB844"/>
      <c r="DC844"/>
      <c r="DD844"/>
      <c r="DE844"/>
      <c r="DF844"/>
      <c r="DG844"/>
      <c r="DH844" s="154"/>
      <c r="DI844"/>
      <c r="DJ844"/>
      <c r="DK844" s="154"/>
      <c r="DL844"/>
      <c r="DM844"/>
      <c r="DN844" s="154"/>
      <c r="DO844"/>
      <c r="DP844"/>
      <c r="DQ844"/>
      <c r="DR844"/>
      <c r="DS844"/>
      <c r="DT844"/>
      <c r="DU844"/>
      <c r="DV844"/>
      <c r="DW844"/>
      <c r="DX844"/>
      <c r="DY844" s="154"/>
      <c r="DZ844"/>
      <c r="EA844"/>
      <c r="EB844"/>
      <c r="EC844"/>
      <c r="ED844"/>
      <c r="EE844"/>
      <c r="EF844" s="159"/>
      <c r="EG844"/>
      <c r="EH844"/>
      <c r="EI844"/>
      <c r="EJ844"/>
      <c r="EK844"/>
      <c r="EL844" s="149"/>
      <c r="EM844"/>
      <c r="EN844"/>
      <c r="EO844"/>
      <c r="EP844"/>
      <c r="EQ844"/>
      <c r="ER844" s="154"/>
      <c r="ES844"/>
      <c r="ET844"/>
      <c r="EU844"/>
      <c r="EV844"/>
      <c r="EW844"/>
      <c r="EX844"/>
      <c r="EY844"/>
      <c r="EZ844"/>
      <c r="FA844" s="154"/>
      <c r="FB844"/>
      <c r="FC844"/>
      <c r="FD844" s="154"/>
      <c r="FE844"/>
      <c r="FF844"/>
      <c r="FG844" s="154"/>
      <c r="FH844"/>
      <c r="FI844"/>
      <c r="FJ844" s="154"/>
      <c r="FK844"/>
      <c r="FL844"/>
      <c r="FM844" s="154"/>
      <c r="FN844"/>
      <c r="FO844"/>
      <c r="FP844" s="154"/>
      <c r="FQ844"/>
      <c r="FR844"/>
      <c r="FS844"/>
      <c r="FT844"/>
      <c r="FU844"/>
      <c r="FV844"/>
      <c r="FW844"/>
      <c r="FX844"/>
      <c r="FY844"/>
      <c r="FZ844"/>
      <c r="GA844" s="248"/>
    </row>
    <row r="845" spans="1:183" s="13" customFormat="1" ht="21" customHeight="1">
      <c r="A845" s="46"/>
      <c r="B845" s="50"/>
      <c r="C845" s="52"/>
      <c r="D845" s="50"/>
      <c r="E845" s="27"/>
      <c r="F845" s="34"/>
      <c r="G845" s="34"/>
      <c r="H845" s="271"/>
      <c r="I845" s="131"/>
      <c r="J845" s="34"/>
      <c r="K845" s="271"/>
      <c r="L845" s="148"/>
      <c r="M845" s="131"/>
      <c r="N845" s="190"/>
      <c r="O845" s="144"/>
      <c r="P845" s="54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 s="154"/>
      <c r="BS845"/>
      <c r="BT845"/>
      <c r="BU845"/>
      <c r="BV845"/>
      <c r="BW845"/>
      <c r="BX845" s="154"/>
      <c r="BY845"/>
      <c r="BZ845"/>
      <c r="CA845" s="154"/>
      <c r="CB845"/>
      <c r="CC845"/>
      <c r="CD845" s="154"/>
      <c r="CE845"/>
      <c r="CF845"/>
      <c r="CG845"/>
      <c r="CH845"/>
      <c r="CI845"/>
      <c r="CJ845"/>
      <c r="CK845"/>
      <c r="CL845"/>
      <c r="CM845"/>
      <c r="CN845"/>
      <c r="CO845"/>
      <c r="CP845" s="154"/>
      <c r="CQ845"/>
      <c r="CR845"/>
      <c r="CS845"/>
      <c r="CT845"/>
      <c r="CU845"/>
      <c r="CV845" s="154"/>
      <c r="CW845"/>
      <c r="CX845"/>
      <c r="CY845"/>
      <c r="CZ845"/>
      <c r="DA845"/>
      <c r="DB845"/>
      <c r="DC845"/>
      <c r="DD845"/>
      <c r="DE845"/>
      <c r="DF845"/>
      <c r="DG845"/>
      <c r="DH845" s="154"/>
      <c r="DI845"/>
      <c r="DJ845"/>
      <c r="DK845" s="154"/>
      <c r="DL845"/>
      <c r="DM845"/>
      <c r="DN845" s="154"/>
      <c r="DO845"/>
      <c r="DP845"/>
      <c r="DQ845"/>
      <c r="DR845"/>
      <c r="DS845"/>
      <c r="DT845"/>
      <c r="DU845"/>
      <c r="DV845"/>
      <c r="DW845"/>
      <c r="DX845"/>
      <c r="DY845" s="154"/>
      <c r="DZ845"/>
      <c r="EA845"/>
      <c r="EB845"/>
      <c r="EC845"/>
      <c r="ED845"/>
      <c r="EE845"/>
      <c r="EF845" s="159"/>
      <c r="EG845"/>
      <c r="EH845"/>
      <c r="EI845"/>
      <c r="EJ845"/>
      <c r="EK845"/>
      <c r="EL845" s="149"/>
      <c r="EM845"/>
      <c r="EN845"/>
      <c r="EO845"/>
      <c r="EP845"/>
      <c r="EQ845"/>
      <c r="ER845" s="154"/>
      <c r="ES845"/>
      <c r="ET845"/>
      <c r="EU845"/>
      <c r="EV845"/>
      <c r="EW845"/>
      <c r="EX845"/>
      <c r="EY845"/>
      <c r="EZ845"/>
      <c r="FA845" s="154"/>
      <c r="FB845"/>
      <c r="FC845"/>
      <c r="FD845" s="154"/>
      <c r="FE845"/>
      <c r="FF845"/>
      <c r="FG845" s="154"/>
      <c r="FH845"/>
      <c r="FI845"/>
      <c r="FJ845" s="154"/>
      <c r="FK845"/>
      <c r="FL845"/>
      <c r="FM845" s="154"/>
      <c r="FN845"/>
      <c r="FO845"/>
      <c r="FP845" s="154"/>
      <c r="FQ845"/>
      <c r="FR845"/>
      <c r="FS845"/>
      <c r="FT845"/>
      <c r="FU845"/>
      <c r="FV845"/>
      <c r="FW845"/>
      <c r="FX845"/>
      <c r="FY845"/>
      <c r="FZ845"/>
      <c r="GA845" s="248"/>
    </row>
    <row r="846" spans="1:183" s="13" customFormat="1" ht="21" customHeight="1">
      <c r="A846" s="46"/>
      <c r="B846" s="50"/>
      <c r="C846" s="52"/>
      <c r="D846" s="50"/>
      <c r="E846" s="27"/>
      <c r="F846" s="34"/>
      <c r="G846" s="34"/>
      <c r="H846" s="271"/>
      <c r="I846" s="131"/>
      <c r="J846" s="34"/>
      <c r="K846" s="271"/>
      <c r="L846" s="148"/>
      <c r="M846" s="131"/>
      <c r="N846" s="190"/>
      <c r="O846" s="144"/>
      <c r="P846" s="54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 s="154"/>
      <c r="BS846"/>
      <c r="BT846"/>
      <c r="BU846"/>
      <c r="BV846"/>
      <c r="BW846"/>
      <c r="BX846" s="154"/>
      <c r="BY846"/>
      <c r="BZ846"/>
      <c r="CA846" s="154"/>
      <c r="CB846"/>
      <c r="CC846"/>
      <c r="CD846" s="154"/>
      <c r="CE846"/>
      <c r="CF846"/>
      <c r="CG846"/>
      <c r="CH846"/>
      <c r="CI846"/>
      <c r="CJ846"/>
      <c r="CK846"/>
      <c r="CL846"/>
      <c r="CM846"/>
      <c r="CN846"/>
      <c r="CO846"/>
      <c r="CP846" s="154"/>
      <c r="CQ846"/>
      <c r="CR846"/>
      <c r="CS846"/>
      <c r="CT846"/>
      <c r="CU846"/>
      <c r="CV846" s="154"/>
      <c r="CW846"/>
      <c r="CX846"/>
      <c r="CY846"/>
      <c r="CZ846"/>
      <c r="DA846"/>
      <c r="DB846"/>
      <c r="DC846"/>
      <c r="DD846"/>
      <c r="DE846"/>
      <c r="DF846"/>
      <c r="DG846"/>
      <c r="DH846" s="154"/>
      <c r="DI846"/>
      <c r="DJ846"/>
      <c r="DK846" s="154"/>
      <c r="DL846"/>
      <c r="DM846"/>
      <c r="DN846" s="154"/>
      <c r="DO846"/>
      <c r="DP846"/>
      <c r="DQ846"/>
      <c r="DR846"/>
      <c r="DS846"/>
      <c r="DT846"/>
      <c r="DU846"/>
      <c r="DV846"/>
      <c r="DW846"/>
      <c r="DX846"/>
      <c r="DY846" s="154"/>
      <c r="DZ846"/>
      <c r="EA846"/>
      <c r="EB846"/>
      <c r="EC846"/>
      <c r="ED846"/>
      <c r="EE846"/>
      <c r="EF846" s="159"/>
      <c r="EG846"/>
      <c r="EH846"/>
      <c r="EI846"/>
      <c r="EJ846"/>
      <c r="EK846"/>
      <c r="EL846" s="149"/>
      <c r="EM846"/>
      <c r="EN846"/>
      <c r="EO846"/>
      <c r="EP846"/>
      <c r="EQ846"/>
      <c r="ER846" s="154"/>
      <c r="ES846"/>
      <c r="ET846"/>
      <c r="EU846"/>
      <c r="EV846"/>
      <c r="EW846"/>
      <c r="EX846"/>
      <c r="EY846"/>
      <c r="EZ846"/>
      <c r="FA846" s="154"/>
      <c r="FB846"/>
      <c r="FC846"/>
      <c r="FD846" s="154"/>
      <c r="FE846"/>
      <c r="FF846"/>
      <c r="FG846" s="154"/>
      <c r="FH846"/>
      <c r="FI846"/>
      <c r="FJ846" s="154"/>
      <c r="FK846"/>
      <c r="FL846"/>
      <c r="FM846" s="154"/>
      <c r="FN846"/>
      <c r="FO846"/>
      <c r="FP846" s="154"/>
      <c r="FQ846"/>
      <c r="FR846"/>
      <c r="FS846"/>
      <c r="FT846"/>
      <c r="FU846"/>
      <c r="FV846"/>
      <c r="FW846"/>
      <c r="FX846"/>
      <c r="FY846"/>
      <c r="FZ846"/>
      <c r="GA846" s="248"/>
    </row>
    <row r="847" spans="1:183" s="13" customFormat="1" ht="21" customHeight="1">
      <c r="A847" s="46"/>
      <c r="B847" s="50"/>
      <c r="C847" s="52"/>
      <c r="D847" s="50"/>
      <c r="E847" s="27"/>
      <c r="F847" s="34"/>
      <c r="G847" s="34"/>
      <c r="H847" s="271"/>
      <c r="I847" s="131"/>
      <c r="J847" s="34"/>
      <c r="K847" s="271"/>
      <c r="L847" s="148"/>
      <c r="M847" s="131"/>
      <c r="N847" s="190"/>
      <c r="O847" s="144"/>
      <c r="P847" s="54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 s="154"/>
      <c r="BS847"/>
      <c r="BT847"/>
      <c r="BU847"/>
      <c r="BV847"/>
      <c r="BW847"/>
      <c r="BX847" s="154"/>
      <c r="BY847"/>
      <c r="BZ847"/>
      <c r="CA847" s="154"/>
      <c r="CB847"/>
      <c r="CC847"/>
      <c r="CD847" s="154"/>
      <c r="CE847"/>
      <c r="CF847"/>
      <c r="CG847"/>
      <c r="CH847"/>
      <c r="CI847"/>
      <c r="CJ847"/>
      <c r="CK847"/>
      <c r="CL847"/>
      <c r="CM847"/>
      <c r="CN847"/>
      <c r="CO847"/>
      <c r="CP847" s="154"/>
      <c r="CQ847"/>
      <c r="CR847"/>
      <c r="CS847"/>
      <c r="CT847"/>
      <c r="CU847"/>
      <c r="CV847" s="154"/>
      <c r="CW847"/>
      <c r="CX847"/>
      <c r="CY847"/>
      <c r="CZ847"/>
      <c r="DA847"/>
      <c r="DB847"/>
      <c r="DC847"/>
      <c r="DD847"/>
      <c r="DE847"/>
      <c r="DF847"/>
      <c r="DG847"/>
      <c r="DH847" s="154"/>
      <c r="DI847"/>
      <c r="DJ847"/>
      <c r="DK847" s="154"/>
      <c r="DL847"/>
      <c r="DM847"/>
      <c r="DN847" s="154"/>
      <c r="DO847"/>
      <c r="DP847"/>
      <c r="DQ847"/>
      <c r="DR847"/>
      <c r="DS847"/>
      <c r="DT847"/>
      <c r="DU847"/>
      <c r="DV847"/>
      <c r="DW847"/>
      <c r="DX847"/>
      <c r="DY847" s="154"/>
      <c r="DZ847"/>
      <c r="EA847"/>
      <c r="EB847"/>
      <c r="EC847"/>
      <c r="ED847"/>
      <c r="EE847"/>
      <c r="EF847" s="159"/>
      <c r="EG847"/>
      <c r="EH847"/>
      <c r="EI847"/>
      <c r="EJ847"/>
      <c r="EK847"/>
      <c r="EL847" s="149"/>
      <c r="EM847"/>
      <c r="EN847"/>
      <c r="EO847"/>
      <c r="EP847"/>
      <c r="EQ847"/>
      <c r="ER847" s="154"/>
      <c r="ES847"/>
      <c r="ET847"/>
      <c r="EU847"/>
      <c r="EV847"/>
      <c r="EW847"/>
      <c r="EX847"/>
      <c r="EY847"/>
      <c r="EZ847"/>
      <c r="FA847" s="154"/>
      <c r="FB847"/>
      <c r="FC847"/>
      <c r="FD847" s="154"/>
      <c r="FE847"/>
      <c r="FF847"/>
      <c r="FG847" s="154"/>
      <c r="FH847"/>
      <c r="FI847"/>
      <c r="FJ847" s="154"/>
      <c r="FK847"/>
      <c r="FL847"/>
      <c r="FM847" s="154"/>
      <c r="FN847"/>
      <c r="FO847"/>
      <c r="FP847" s="154"/>
      <c r="FQ847"/>
      <c r="FR847"/>
      <c r="FS847"/>
      <c r="FT847"/>
      <c r="FU847"/>
      <c r="FV847"/>
      <c r="FW847"/>
      <c r="FX847"/>
      <c r="FY847"/>
      <c r="FZ847"/>
      <c r="GA847" s="248"/>
    </row>
    <row r="848" spans="1:183" s="13" customFormat="1" ht="21" customHeight="1">
      <c r="A848" s="46"/>
      <c r="B848" s="50"/>
      <c r="C848" s="52"/>
      <c r="D848" s="50"/>
      <c r="E848" s="27"/>
      <c r="F848" s="34"/>
      <c r="G848" s="34"/>
      <c r="H848" s="271"/>
      <c r="I848" s="131"/>
      <c r="J848" s="34"/>
      <c r="K848" s="271"/>
      <c r="L848" s="148"/>
      <c r="M848" s="131"/>
      <c r="N848" s="190"/>
      <c r="O848" s="144"/>
      <c r="P848" s="54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 s="154"/>
      <c r="BS848"/>
      <c r="BT848"/>
      <c r="BU848"/>
      <c r="BV848"/>
      <c r="BW848"/>
      <c r="BX848" s="154"/>
      <c r="BY848"/>
      <c r="BZ848"/>
      <c r="CA848" s="154"/>
      <c r="CB848"/>
      <c r="CC848"/>
      <c r="CD848" s="154"/>
      <c r="CE848"/>
      <c r="CF848"/>
      <c r="CG848"/>
      <c r="CH848"/>
      <c r="CI848"/>
      <c r="CJ848"/>
      <c r="CK848"/>
      <c r="CL848"/>
      <c r="CM848"/>
      <c r="CN848"/>
      <c r="CO848"/>
      <c r="CP848" s="154"/>
      <c r="CQ848"/>
      <c r="CR848"/>
      <c r="CS848"/>
      <c r="CT848"/>
      <c r="CU848"/>
      <c r="CV848" s="154"/>
      <c r="CW848"/>
      <c r="CX848"/>
      <c r="CY848"/>
      <c r="CZ848"/>
      <c r="DA848"/>
      <c r="DB848"/>
      <c r="DC848"/>
      <c r="DD848"/>
      <c r="DE848"/>
      <c r="DF848"/>
      <c r="DG848"/>
      <c r="DH848" s="154"/>
      <c r="DI848"/>
      <c r="DJ848"/>
      <c r="DK848" s="154"/>
      <c r="DL848"/>
      <c r="DM848"/>
      <c r="DN848" s="154"/>
      <c r="DO848"/>
      <c r="DP848"/>
      <c r="DQ848"/>
      <c r="DR848"/>
      <c r="DS848"/>
      <c r="DT848"/>
      <c r="DU848"/>
      <c r="DV848"/>
      <c r="DW848"/>
      <c r="DX848"/>
      <c r="DY848" s="154"/>
      <c r="DZ848"/>
      <c r="EA848"/>
      <c r="EB848"/>
      <c r="EC848"/>
      <c r="ED848"/>
      <c r="EE848"/>
      <c r="EF848" s="159"/>
      <c r="EG848"/>
      <c r="EH848"/>
      <c r="EI848"/>
      <c r="EJ848"/>
      <c r="EK848"/>
      <c r="EL848" s="149"/>
      <c r="EM848"/>
      <c r="EN848"/>
      <c r="EO848"/>
      <c r="EP848"/>
      <c r="EQ848"/>
      <c r="ER848" s="154"/>
      <c r="ES848"/>
      <c r="ET848"/>
      <c r="EU848"/>
      <c r="EV848"/>
      <c r="EW848"/>
      <c r="EX848"/>
      <c r="EY848"/>
      <c r="EZ848"/>
      <c r="FA848" s="154"/>
      <c r="FB848"/>
      <c r="FC848"/>
      <c r="FD848" s="154"/>
      <c r="FE848"/>
      <c r="FF848"/>
      <c r="FG848" s="154"/>
      <c r="FH848"/>
      <c r="FI848"/>
      <c r="FJ848" s="154"/>
      <c r="FK848"/>
      <c r="FL848"/>
      <c r="FM848" s="154"/>
      <c r="FN848"/>
      <c r="FO848"/>
      <c r="FP848" s="154"/>
      <c r="FQ848"/>
      <c r="FR848"/>
      <c r="FS848"/>
      <c r="FT848"/>
      <c r="FU848"/>
      <c r="FV848"/>
      <c r="FW848"/>
      <c r="FX848"/>
      <c r="FY848"/>
      <c r="FZ848"/>
      <c r="GA848" s="248"/>
    </row>
    <row r="849" spans="1:183" s="13" customFormat="1" ht="21" customHeight="1">
      <c r="A849" s="46"/>
      <c r="B849" s="50"/>
      <c r="C849" s="52"/>
      <c r="D849" s="50"/>
      <c r="E849" s="27"/>
      <c r="F849" s="34"/>
      <c r="G849" s="34"/>
      <c r="H849" s="271"/>
      <c r="I849" s="131"/>
      <c r="J849" s="34"/>
      <c r="K849" s="271"/>
      <c r="L849" s="148"/>
      <c r="M849" s="131"/>
      <c r="N849" s="190"/>
      <c r="O849" s="144"/>
      <c r="P849" s="54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 s="154"/>
      <c r="BS849"/>
      <c r="BT849"/>
      <c r="BU849"/>
      <c r="BV849"/>
      <c r="BW849"/>
      <c r="BX849" s="154"/>
      <c r="BY849"/>
      <c r="BZ849"/>
      <c r="CA849" s="154"/>
      <c r="CB849"/>
      <c r="CC849"/>
      <c r="CD849" s="154"/>
      <c r="CE849"/>
      <c r="CF849"/>
      <c r="CG849"/>
      <c r="CH849"/>
      <c r="CI849"/>
      <c r="CJ849"/>
      <c r="CK849"/>
      <c r="CL849"/>
      <c r="CM849"/>
      <c r="CN849"/>
      <c r="CO849"/>
      <c r="CP849" s="154"/>
      <c r="CQ849"/>
      <c r="CR849"/>
      <c r="CS849"/>
      <c r="CT849"/>
      <c r="CU849"/>
      <c r="CV849" s="154"/>
      <c r="CW849"/>
      <c r="CX849"/>
      <c r="CY849"/>
      <c r="CZ849"/>
      <c r="DA849"/>
      <c r="DB849"/>
      <c r="DC849"/>
      <c r="DD849"/>
      <c r="DE849"/>
      <c r="DF849"/>
      <c r="DG849"/>
      <c r="DH849" s="154"/>
      <c r="DI849"/>
      <c r="DJ849"/>
      <c r="DK849" s="154"/>
      <c r="DL849"/>
      <c r="DM849"/>
      <c r="DN849" s="154"/>
      <c r="DO849"/>
      <c r="DP849"/>
      <c r="DQ849"/>
      <c r="DR849"/>
      <c r="DS849"/>
      <c r="DT849"/>
      <c r="DU849"/>
      <c r="DV849"/>
      <c r="DW849"/>
      <c r="DX849"/>
      <c r="DY849" s="154"/>
      <c r="DZ849"/>
      <c r="EA849"/>
      <c r="EB849"/>
      <c r="EC849"/>
      <c r="ED849"/>
      <c r="EE849"/>
      <c r="EF849" s="159"/>
      <c r="EG849"/>
      <c r="EH849"/>
      <c r="EI849"/>
      <c r="EJ849"/>
      <c r="EK849"/>
      <c r="EL849" s="149"/>
      <c r="EM849"/>
      <c r="EN849"/>
      <c r="EO849"/>
      <c r="EP849"/>
      <c r="EQ849"/>
      <c r="ER849" s="154"/>
      <c r="ES849"/>
      <c r="ET849"/>
      <c r="EU849"/>
      <c r="EV849"/>
      <c r="EW849"/>
      <c r="EX849"/>
      <c r="EY849"/>
      <c r="EZ849"/>
      <c r="FA849" s="154"/>
      <c r="FB849"/>
      <c r="FC849"/>
      <c r="FD849" s="154"/>
      <c r="FE849"/>
      <c r="FF849"/>
      <c r="FG849" s="154"/>
      <c r="FH849"/>
      <c r="FI849"/>
      <c r="FJ849" s="154"/>
      <c r="FK849"/>
      <c r="FL849"/>
      <c r="FM849" s="154"/>
      <c r="FN849"/>
      <c r="FO849"/>
      <c r="FP849" s="154"/>
      <c r="FQ849"/>
      <c r="FR849"/>
      <c r="FS849"/>
      <c r="FT849"/>
      <c r="FU849"/>
      <c r="FV849"/>
      <c r="FW849"/>
      <c r="FX849"/>
      <c r="FY849"/>
      <c r="FZ849"/>
      <c r="GA849" s="248"/>
    </row>
    <row r="850" spans="1:183" s="13" customFormat="1" ht="21" customHeight="1">
      <c r="A850" s="46"/>
      <c r="B850" s="50"/>
      <c r="C850" s="52"/>
      <c r="D850" s="50"/>
      <c r="E850" s="27"/>
      <c r="F850" s="34"/>
      <c r="G850" s="34"/>
      <c r="H850" s="271"/>
      <c r="I850" s="131"/>
      <c r="J850" s="34"/>
      <c r="K850" s="271"/>
      <c r="L850" s="148"/>
      <c r="M850" s="131"/>
      <c r="N850" s="190"/>
      <c r="O850" s="144"/>
      <c r="P850" s="54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 s="154"/>
      <c r="BS850"/>
      <c r="BT850"/>
      <c r="BU850"/>
      <c r="BV850"/>
      <c r="BW850"/>
      <c r="BX850" s="154"/>
      <c r="BY850"/>
      <c r="BZ850"/>
      <c r="CA850" s="154"/>
      <c r="CB850"/>
      <c r="CC850"/>
      <c r="CD850" s="154"/>
      <c r="CE850"/>
      <c r="CF850"/>
      <c r="CG850"/>
      <c r="CH850"/>
      <c r="CI850"/>
      <c r="CJ850"/>
      <c r="CK850"/>
      <c r="CL850"/>
      <c r="CM850"/>
      <c r="CN850"/>
      <c r="CO850"/>
      <c r="CP850" s="154"/>
      <c r="CQ850"/>
      <c r="CR850"/>
      <c r="CS850"/>
      <c r="CT850"/>
      <c r="CU850"/>
      <c r="CV850" s="154"/>
      <c r="CW850"/>
      <c r="CX850"/>
      <c r="CY850"/>
      <c r="CZ850"/>
      <c r="DA850"/>
      <c r="DB850"/>
      <c r="DC850"/>
      <c r="DD850"/>
      <c r="DE850"/>
      <c r="DF850"/>
      <c r="DG850"/>
      <c r="DH850" s="154"/>
      <c r="DI850"/>
      <c r="DJ850"/>
      <c r="DK850" s="154"/>
      <c r="DL850"/>
      <c r="DM850"/>
      <c r="DN850" s="154"/>
      <c r="DO850"/>
      <c r="DP850"/>
      <c r="DQ850"/>
      <c r="DR850"/>
      <c r="DS850"/>
      <c r="DT850"/>
      <c r="DU850"/>
      <c r="DV850"/>
      <c r="DW850"/>
      <c r="DX850"/>
      <c r="DY850" s="154"/>
      <c r="DZ850"/>
      <c r="EA850"/>
      <c r="EB850"/>
      <c r="EC850"/>
      <c r="ED850"/>
      <c r="EE850"/>
      <c r="EF850" s="159"/>
      <c r="EG850"/>
      <c r="EH850"/>
      <c r="EI850"/>
      <c r="EJ850"/>
      <c r="EK850"/>
      <c r="EL850" s="149"/>
      <c r="EM850"/>
      <c r="EN850"/>
      <c r="EO850"/>
      <c r="EP850"/>
      <c r="EQ850"/>
      <c r="ER850" s="154"/>
      <c r="ES850"/>
      <c r="ET850"/>
      <c r="EU850"/>
      <c r="EV850"/>
      <c r="EW850"/>
      <c r="EX850"/>
      <c r="EY850"/>
      <c r="EZ850"/>
      <c r="FA850" s="154"/>
      <c r="FB850"/>
      <c r="FC850"/>
      <c r="FD850" s="154"/>
      <c r="FE850"/>
      <c r="FF850"/>
      <c r="FG850" s="154"/>
      <c r="FH850"/>
      <c r="FI850"/>
      <c r="FJ850" s="154"/>
      <c r="FK850"/>
      <c r="FL850"/>
      <c r="FM850" s="154"/>
      <c r="FN850"/>
      <c r="FO850"/>
      <c r="FP850" s="154"/>
      <c r="FQ850"/>
      <c r="FR850"/>
      <c r="FS850"/>
      <c r="FT850"/>
      <c r="FU850"/>
      <c r="FV850"/>
      <c r="FW850"/>
      <c r="FX850"/>
      <c r="FY850"/>
      <c r="FZ850"/>
      <c r="GA850" s="248"/>
    </row>
    <row r="851" spans="1:183" s="13" customFormat="1" ht="21" customHeight="1">
      <c r="A851" s="46"/>
      <c r="B851" s="50"/>
      <c r="C851" s="52"/>
      <c r="D851" s="50"/>
      <c r="E851" s="27"/>
      <c r="F851" s="34"/>
      <c r="G851" s="34"/>
      <c r="H851" s="271"/>
      <c r="I851" s="131"/>
      <c r="J851" s="34"/>
      <c r="K851" s="271"/>
      <c r="L851" s="148"/>
      <c r="M851" s="131"/>
      <c r="N851" s="190"/>
      <c r="O851" s="144"/>
      <c r="P851" s="54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 s="154"/>
      <c r="BS851"/>
      <c r="BT851"/>
      <c r="BU851"/>
      <c r="BV851"/>
      <c r="BW851"/>
      <c r="BX851" s="154"/>
      <c r="BY851"/>
      <c r="BZ851"/>
      <c r="CA851" s="154"/>
      <c r="CB851"/>
      <c r="CC851"/>
      <c r="CD851" s="154"/>
      <c r="CE851"/>
      <c r="CF851"/>
      <c r="CG851"/>
      <c r="CH851"/>
      <c r="CI851"/>
      <c r="CJ851"/>
      <c r="CK851"/>
      <c r="CL851"/>
      <c r="CM851"/>
      <c r="CN851"/>
      <c r="CO851"/>
      <c r="CP851" s="154"/>
      <c r="CQ851"/>
      <c r="CR851"/>
      <c r="CS851"/>
      <c r="CT851"/>
      <c r="CU851"/>
      <c r="CV851" s="154"/>
      <c r="CW851"/>
      <c r="CX851"/>
      <c r="CY851"/>
      <c r="CZ851"/>
      <c r="DA851"/>
      <c r="DB851"/>
      <c r="DC851"/>
      <c r="DD851"/>
      <c r="DE851"/>
      <c r="DF851"/>
      <c r="DG851"/>
      <c r="DH851" s="154"/>
      <c r="DI851"/>
      <c r="DJ851"/>
      <c r="DK851" s="154"/>
      <c r="DL851"/>
      <c r="DM851"/>
      <c r="DN851" s="154"/>
      <c r="DO851"/>
      <c r="DP851"/>
      <c r="DQ851"/>
      <c r="DR851"/>
      <c r="DS851"/>
      <c r="DT851"/>
      <c r="DU851"/>
      <c r="DV851"/>
      <c r="DW851"/>
      <c r="DX851"/>
      <c r="DY851" s="154"/>
      <c r="DZ851"/>
      <c r="EA851"/>
      <c r="EB851"/>
      <c r="EC851"/>
      <c r="ED851"/>
      <c r="EE851"/>
      <c r="EF851" s="159"/>
      <c r="EG851"/>
      <c r="EH851"/>
      <c r="EI851"/>
      <c r="EJ851"/>
      <c r="EK851"/>
      <c r="EL851" s="149"/>
      <c r="EM851"/>
      <c r="EN851"/>
      <c r="EO851"/>
      <c r="EP851"/>
      <c r="EQ851"/>
      <c r="ER851" s="154"/>
      <c r="ES851"/>
      <c r="ET851"/>
      <c r="EU851"/>
      <c r="EV851"/>
      <c r="EW851"/>
      <c r="EX851"/>
      <c r="EY851"/>
      <c r="EZ851"/>
      <c r="FA851" s="154"/>
      <c r="FB851"/>
      <c r="FC851"/>
      <c r="FD851" s="154"/>
      <c r="FE851"/>
      <c r="FF851"/>
      <c r="FG851" s="154"/>
      <c r="FH851"/>
      <c r="FI851"/>
      <c r="FJ851" s="154"/>
      <c r="FK851"/>
      <c r="FL851"/>
      <c r="FM851" s="154"/>
      <c r="FN851"/>
      <c r="FO851"/>
      <c r="FP851" s="154"/>
      <c r="FQ851"/>
      <c r="FR851"/>
      <c r="FS851"/>
      <c r="FT851"/>
      <c r="FU851"/>
      <c r="FV851"/>
      <c r="FW851"/>
      <c r="FX851"/>
      <c r="FY851"/>
      <c r="FZ851"/>
      <c r="GA851" s="248"/>
    </row>
    <row r="852" spans="1:183" s="13" customFormat="1" ht="21" customHeight="1">
      <c r="A852" s="46"/>
      <c r="B852" s="50"/>
      <c r="C852" s="52"/>
      <c r="D852" s="50"/>
      <c r="E852" s="27"/>
      <c r="F852" s="34"/>
      <c r="G852" s="34"/>
      <c r="H852" s="271"/>
      <c r="I852" s="131"/>
      <c r="J852" s="34"/>
      <c r="K852" s="271"/>
      <c r="L852" s="148"/>
      <c r="M852" s="131"/>
      <c r="N852" s="190"/>
      <c r="O852" s="144"/>
      <c r="P852" s="54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 s="154"/>
      <c r="BS852"/>
      <c r="BT852"/>
      <c r="BU852"/>
      <c r="BV852"/>
      <c r="BW852"/>
      <c r="BX852" s="154"/>
      <c r="BY852"/>
      <c r="BZ852"/>
      <c r="CA852" s="154"/>
      <c r="CB852"/>
      <c r="CC852"/>
      <c r="CD852" s="154"/>
      <c r="CE852"/>
      <c r="CF852"/>
      <c r="CG852"/>
      <c r="CH852"/>
      <c r="CI852"/>
      <c r="CJ852"/>
      <c r="CK852"/>
      <c r="CL852"/>
      <c r="CM852"/>
      <c r="CN852"/>
      <c r="CO852"/>
      <c r="CP852" s="154"/>
      <c r="CQ852"/>
      <c r="CR852"/>
      <c r="CS852"/>
      <c r="CT852"/>
      <c r="CU852"/>
      <c r="CV852" s="154"/>
      <c r="CW852"/>
      <c r="CX852"/>
      <c r="CY852"/>
      <c r="CZ852"/>
      <c r="DA852"/>
      <c r="DB852"/>
      <c r="DC852"/>
      <c r="DD852"/>
      <c r="DE852"/>
      <c r="DF852"/>
      <c r="DG852"/>
      <c r="DH852" s="154"/>
      <c r="DI852"/>
      <c r="DJ852"/>
      <c r="DK852" s="154"/>
      <c r="DL852"/>
      <c r="DM852"/>
      <c r="DN852" s="154"/>
      <c r="DO852"/>
      <c r="DP852"/>
      <c r="DQ852"/>
      <c r="DR852"/>
      <c r="DS852"/>
      <c r="DT852"/>
      <c r="DU852"/>
      <c r="DV852"/>
      <c r="DW852"/>
      <c r="DX852"/>
      <c r="DY852" s="154"/>
      <c r="DZ852"/>
      <c r="EA852"/>
      <c r="EB852"/>
      <c r="EC852"/>
      <c r="ED852"/>
      <c r="EE852"/>
      <c r="EF852" s="159"/>
      <c r="EG852"/>
      <c r="EH852"/>
      <c r="EI852"/>
      <c r="EJ852"/>
      <c r="EK852"/>
      <c r="EL852" s="149"/>
      <c r="EM852"/>
      <c r="EN852"/>
      <c r="EO852"/>
      <c r="EP852"/>
      <c r="EQ852"/>
      <c r="ER852" s="154"/>
      <c r="ES852"/>
      <c r="ET852"/>
      <c r="EU852"/>
      <c r="EV852"/>
      <c r="EW852"/>
      <c r="EX852"/>
      <c r="EY852"/>
      <c r="EZ852"/>
      <c r="FA852" s="154"/>
      <c r="FB852"/>
      <c r="FC852"/>
      <c r="FD852" s="154"/>
      <c r="FE852"/>
      <c r="FF852"/>
      <c r="FG852" s="154"/>
      <c r="FH852"/>
      <c r="FI852"/>
      <c r="FJ852" s="154"/>
      <c r="FK852"/>
      <c r="FL852"/>
      <c r="FM852" s="154"/>
      <c r="FN852"/>
      <c r="FO852"/>
      <c r="FP852" s="154"/>
      <c r="FQ852"/>
      <c r="FR852"/>
      <c r="FS852"/>
      <c r="FT852"/>
      <c r="FU852"/>
      <c r="FV852"/>
      <c r="FW852"/>
      <c r="FX852"/>
      <c r="FY852"/>
      <c r="FZ852"/>
      <c r="GA852" s="248"/>
    </row>
    <row r="853" spans="1:183" s="13" customFormat="1" ht="21" customHeight="1">
      <c r="A853" s="46"/>
      <c r="B853" s="50"/>
      <c r="C853" s="52"/>
      <c r="D853" s="50"/>
      <c r="E853" s="27"/>
      <c r="F853" s="34"/>
      <c r="G853" s="34"/>
      <c r="H853" s="271"/>
      <c r="I853" s="131"/>
      <c r="J853" s="34"/>
      <c r="K853" s="271"/>
      <c r="L853" s="148"/>
      <c r="M853" s="131"/>
      <c r="N853" s="190"/>
      <c r="O853" s="144"/>
      <c r="P853" s="54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 s="154"/>
      <c r="BS853"/>
      <c r="BT853"/>
      <c r="BU853"/>
      <c r="BV853"/>
      <c r="BW853"/>
      <c r="BX853" s="154"/>
      <c r="BY853"/>
      <c r="BZ853"/>
      <c r="CA853" s="154"/>
      <c r="CB853"/>
      <c r="CC853"/>
      <c r="CD853" s="154"/>
      <c r="CE853"/>
      <c r="CF853"/>
      <c r="CG853"/>
      <c r="CH853"/>
      <c r="CI853"/>
      <c r="CJ853"/>
      <c r="CK853"/>
      <c r="CL853"/>
      <c r="CM853"/>
      <c r="CN853"/>
      <c r="CO853"/>
      <c r="CP853" s="154"/>
      <c r="CQ853"/>
      <c r="CR853"/>
      <c r="CS853"/>
      <c r="CT853"/>
      <c r="CU853"/>
      <c r="CV853" s="154"/>
      <c r="CW853"/>
      <c r="CX853"/>
      <c r="CY853"/>
      <c r="CZ853"/>
      <c r="DA853"/>
      <c r="DB853"/>
      <c r="DC853"/>
      <c r="DD853"/>
      <c r="DE853"/>
      <c r="DF853"/>
      <c r="DG853"/>
      <c r="DH853" s="154"/>
      <c r="DI853"/>
      <c r="DJ853"/>
      <c r="DK853" s="154"/>
      <c r="DL853"/>
      <c r="DM853"/>
      <c r="DN853" s="154"/>
      <c r="DO853"/>
      <c r="DP853"/>
      <c r="DQ853"/>
      <c r="DR853"/>
      <c r="DS853"/>
      <c r="DT853"/>
      <c r="DU853"/>
      <c r="DV853"/>
      <c r="DW853"/>
      <c r="DX853"/>
      <c r="DY853" s="154"/>
      <c r="DZ853"/>
      <c r="EA853"/>
      <c r="EB853"/>
      <c r="EC853"/>
      <c r="ED853"/>
      <c r="EE853"/>
      <c r="EF853" s="159"/>
      <c r="EG853"/>
      <c r="EH853"/>
      <c r="EI853"/>
      <c r="EJ853"/>
      <c r="EK853"/>
      <c r="EL853" s="149"/>
      <c r="EM853"/>
      <c r="EN853"/>
      <c r="EO853"/>
      <c r="EP853"/>
      <c r="EQ853"/>
      <c r="ER853" s="154"/>
      <c r="ES853"/>
      <c r="ET853"/>
      <c r="EU853"/>
      <c r="EV853"/>
      <c r="EW853"/>
      <c r="EX853"/>
      <c r="EY853"/>
      <c r="EZ853"/>
      <c r="FA853" s="154"/>
      <c r="FB853"/>
      <c r="FC853"/>
      <c r="FD853" s="154"/>
      <c r="FE853"/>
      <c r="FF853"/>
      <c r="FG853" s="154"/>
      <c r="FH853"/>
      <c r="FI853"/>
      <c r="FJ853" s="154"/>
      <c r="FK853"/>
      <c r="FL853"/>
      <c r="FM853" s="154"/>
      <c r="FN853"/>
      <c r="FO853"/>
      <c r="FP853" s="154"/>
      <c r="FQ853"/>
      <c r="FR853"/>
      <c r="FS853"/>
      <c r="FT853"/>
      <c r="FU853"/>
      <c r="FV853"/>
      <c r="FW853"/>
      <c r="FX853"/>
      <c r="FY853"/>
      <c r="FZ853"/>
      <c r="GA853" s="248"/>
    </row>
    <row r="854" spans="1:183" s="13" customFormat="1" ht="21" customHeight="1">
      <c r="A854" s="46"/>
      <c r="B854" s="50"/>
      <c r="C854" s="52"/>
      <c r="D854" s="50"/>
      <c r="E854" s="27"/>
      <c r="F854" s="34"/>
      <c r="G854" s="34"/>
      <c r="H854" s="271"/>
      <c r="I854" s="131"/>
      <c r="J854" s="34"/>
      <c r="K854" s="271"/>
      <c r="L854" s="148"/>
      <c r="M854" s="131"/>
      <c r="N854" s="190"/>
      <c r="O854" s="144"/>
      <c r="P854" s="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 s="154"/>
      <c r="BS854"/>
      <c r="BT854"/>
      <c r="BU854"/>
      <c r="BV854"/>
      <c r="BW854"/>
      <c r="BX854" s="154"/>
      <c r="BY854"/>
      <c r="BZ854"/>
      <c r="CA854" s="154"/>
      <c r="CB854"/>
      <c r="CC854"/>
      <c r="CD854" s="154"/>
      <c r="CE854"/>
      <c r="CF854"/>
      <c r="CG854"/>
      <c r="CH854"/>
      <c r="CI854"/>
      <c r="CJ854"/>
      <c r="CK854"/>
      <c r="CL854"/>
      <c r="CM854"/>
      <c r="CN854"/>
      <c r="CO854"/>
      <c r="CP854" s="154"/>
      <c r="CQ854"/>
      <c r="CR854"/>
      <c r="CS854"/>
      <c r="CT854"/>
      <c r="CU854"/>
      <c r="CV854" s="154"/>
      <c r="CW854"/>
      <c r="CX854"/>
      <c r="CY854"/>
      <c r="CZ854"/>
      <c r="DA854"/>
      <c r="DB854"/>
      <c r="DC854"/>
      <c r="DD854"/>
      <c r="DE854"/>
      <c r="DF854"/>
      <c r="DG854"/>
      <c r="DH854" s="154"/>
      <c r="DI854"/>
      <c r="DJ854"/>
      <c r="DK854" s="154"/>
      <c r="DL854"/>
      <c r="DM854"/>
      <c r="DN854" s="154"/>
      <c r="DO854"/>
      <c r="DP854"/>
      <c r="DQ854"/>
      <c r="DR854"/>
      <c r="DS854"/>
      <c r="DT854"/>
      <c r="DU854"/>
      <c r="DV854"/>
      <c r="DW854"/>
      <c r="DX854"/>
      <c r="DY854" s="154"/>
      <c r="DZ854"/>
      <c r="EA854"/>
      <c r="EB854"/>
      <c r="EC854"/>
      <c r="ED854"/>
      <c r="EE854"/>
      <c r="EF854" s="159"/>
      <c r="EG854"/>
      <c r="EH854"/>
      <c r="EI854"/>
      <c r="EJ854"/>
      <c r="EK854"/>
      <c r="EL854" s="149"/>
      <c r="EM854"/>
      <c r="EN854"/>
      <c r="EO854"/>
      <c r="EP854"/>
      <c r="EQ854"/>
      <c r="ER854" s="154"/>
      <c r="ES854"/>
      <c r="ET854"/>
      <c r="EU854"/>
      <c r="EV854"/>
      <c r="EW854"/>
      <c r="EX854"/>
      <c r="EY854"/>
      <c r="EZ854"/>
      <c r="FA854" s="154"/>
      <c r="FB854"/>
      <c r="FC854"/>
      <c r="FD854" s="154"/>
      <c r="FE854"/>
      <c r="FF854"/>
      <c r="FG854" s="154"/>
      <c r="FH854"/>
      <c r="FI854"/>
      <c r="FJ854" s="154"/>
      <c r="FK854"/>
      <c r="FL854"/>
      <c r="FM854" s="154"/>
      <c r="FN854"/>
      <c r="FO854"/>
      <c r="FP854" s="154"/>
      <c r="FQ854"/>
      <c r="FR854"/>
      <c r="FS854"/>
      <c r="FT854"/>
      <c r="FU854"/>
      <c r="FV854"/>
      <c r="FW854"/>
      <c r="FX854"/>
      <c r="FY854"/>
      <c r="FZ854"/>
      <c r="GA854" s="248"/>
    </row>
    <row r="855" spans="1:183" s="13" customFormat="1" ht="21" customHeight="1">
      <c r="A855" s="46"/>
      <c r="B855" s="50"/>
      <c r="C855" s="52"/>
      <c r="D855" s="50"/>
      <c r="E855" s="27"/>
      <c r="F855" s="34"/>
      <c r="G855" s="34"/>
      <c r="H855" s="271"/>
      <c r="I855" s="131"/>
      <c r="J855" s="34"/>
      <c r="K855" s="271"/>
      <c r="L855" s="148"/>
      <c r="M855" s="131"/>
      <c r="N855" s="190"/>
      <c r="O855" s="144"/>
      <c r="P855" s="54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 s="154"/>
      <c r="BS855"/>
      <c r="BT855"/>
      <c r="BU855"/>
      <c r="BV855"/>
      <c r="BW855"/>
      <c r="BX855" s="154"/>
      <c r="BY855"/>
      <c r="BZ855"/>
      <c r="CA855" s="154"/>
      <c r="CB855"/>
      <c r="CC855"/>
      <c r="CD855" s="154"/>
      <c r="CE855"/>
      <c r="CF855"/>
      <c r="CG855"/>
      <c r="CH855"/>
      <c r="CI855"/>
      <c r="CJ855"/>
      <c r="CK855"/>
      <c r="CL855"/>
      <c r="CM855"/>
      <c r="CN855"/>
      <c r="CO855"/>
      <c r="CP855" s="154"/>
      <c r="CQ855"/>
      <c r="CR855"/>
      <c r="CS855"/>
      <c r="CT855"/>
      <c r="CU855"/>
      <c r="CV855" s="154"/>
      <c r="CW855"/>
      <c r="CX855"/>
      <c r="CY855"/>
      <c r="CZ855"/>
      <c r="DA855"/>
      <c r="DB855"/>
      <c r="DC855"/>
      <c r="DD855"/>
      <c r="DE855"/>
      <c r="DF855"/>
      <c r="DG855"/>
      <c r="DH855" s="154"/>
      <c r="DI855"/>
      <c r="DJ855"/>
      <c r="DK855" s="154"/>
      <c r="DL855"/>
      <c r="DM855"/>
      <c r="DN855" s="154"/>
      <c r="DO855"/>
      <c r="DP855"/>
      <c r="DQ855"/>
      <c r="DR855"/>
      <c r="DS855"/>
      <c r="DT855"/>
      <c r="DU855"/>
      <c r="DV855"/>
      <c r="DW855"/>
      <c r="DX855"/>
      <c r="DY855" s="154"/>
      <c r="DZ855"/>
      <c r="EA855"/>
      <c r="EB855"/>
      <c r="EC855"/>
      <c r="ED855"/>
      <c r="EE855"/>
      <c r="EF855" s="159"/>
      <c r="EG855"/>
      <c r="EH855"/>
      <c r="EI855"/>
      <c r="EJ855"/>
      <c r="EK855"/>
      <c r="EL855" s="149"/>
      <c r="EM855"/>
      <c r="EN855"/>
      <c r="EO855"/>
      <c r="EP855"/>
      <c r="EQ855"/>
      <c r="ER855" s="154"/>
      <c r="ES855"/>
      <c r="ET855"/>
      <c r="EU855"/>
      <c r="EV855"/>
      <c r="EW855"/>
      <c r="EX855"/>
      <c r="EY855"/>
      <c r="EZ855"/>
      <c r="FA855" s="154"/>
      <c r="FB855"/>
      <c r="FC855"/>
      <c r="FD855" s="154"/>
      <c r="FE855"/>
      <c r="FF855"/>
      <c r="FG855" s="154"/>
      <c r="FH855"/>
      <c r="FI855"/>
      <c r="FJ855" s="154"/>
      <c r="FK855"/>
      <c r="FL855"/>
      <c r="FM855" s="154"/>
      <c r="FN855"/>
      <c r="FO855"/>
      <c r="FP855" s="154"/>
      <c r="FQ855"/>
      <c r="FR855"/>
      <c r="FS855"/>
      <c r="FT855"/>
      <c r="FU855"/>
      <c r="FV855"/>
      <c r="FW855"/>
      <c r="FX855"/>
      <c r="FY855"/>
      <c r="FZ855"/>
      <c r="GA855" s="248"/>
    </row>
    <row r="856" spans="1:183" s="13" customFormat="1" ht="21" customHeight="1">
      <c r="A856" s="46"/>
      <c r="B856" s="50"/>
      <c r="C856" s="52"/>
      <c r="D856" s="50"/>
      <c r="E856" s="27"/>
      <c r="F856" s="34"/>
      <c r="G856" s="34"/>
      <c r="H856" s="271"/>
      <c r="I856" s="131"/>
      <c r="J856" s="34"/>
      <c r="K856" s="271"/>
      <c r="L856" s="148"/>
      <c r="M856" s="131"/>
      <c r="N856" s="190"/>
      <c r="O856" s="144"/>
      <c r="P856" s="54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 s="154"/>
      <c r="BS856"/>
      <c r="BT856"/>
      <c r="BU856"/>
      <c r="BV856"/>
      <c r="BW856"/>
      <c r="BX856" s="154"/>
      <c r="BY856"/>
      <c r="BZ856"/>
      <c r="CA856" s="154"/>
      <c r="CB856"/>
      <c r="CC856"/>
      <c r="CD856" s="154"/>
      <c r="CE856"/>
      <c r="CF856"/>
      <c r="CG856"/>
      <c r="CH856"/>
      <c r="CI856"/>
      <c r="CJ856"/>
      <c r="CK856"/>
      <c r="CL856"/>
      <c r="CM856"/>
      <c r="CN856"/>
      <c r="CO856"/>
      <c r="CP856" s="154"/>
      <c r="CQ856"/>
      <c r="CR856"/>
      <c r="CS856"/>
      <c r="CT856"/>
      <c r="CU856"/>
      <c r="CV856" s="154"/>
      <c r="CW856"/>
      <c r="CX856"/>
      <c r="CY856"/>
      <c r="CZ856"/>
      <c r="DA856"/>
      <c r="DB856"/>
      <c r="DC856"/>
      <c r="DD856"/>
      <c r="DE856"/>
      <c r="DF856"/>
      <c r="DG856"/>
      <c r="DH856" s="154"/>
      <c r="DI856"/>
      <c r="DJ856"/>
      <c r="DK856" s="154"/>
      <c r="DL856"/>
      <c r="DM856"/>
      <c r="DN856" s="154"/>
      <c r="DO856"/>
      <c r="DP856"/>
      <c r="DQ856"/>
      <c r="DR856"/>
      <c r="DS856"/>
      <c r="DT856"/>
      <c r="DU856"/>
      <c r="DV856"/>
      <c r="DW856"/>
      <c r="DX856"/>
      <c r="DY856" s="154"/>
      <c r="DZ856"/>
      <c r="EA856"/>
      <c r="EB856"/>
      <c r="EC856"/>
      <c r="ED856"/>
      <c r="EE856"/>
      <c r="EF856" s="159"/>
      <c r="EG856"/>
      <c r="EH856"/>
      <c r="EI856"/>
      <c r="EJ856"/>
      <c r="EK856"/>
      <c r="EL856" s="149"/>
      <c r="EM856"/>
      <c r="EN856"/>
      <c r="EO856"/>
      <c r="EP856"/>
      <c r="EQ856"/>
      <c r="ER856" s="154"/>
      <c r="ES856"/>
      <c r="ET856"/>
      <c r="EU856"/>
      <c r="EV856"/>
      <c r="EW856"/>
      <c r="EX856"/>
      <c r="EY856"/>
      <c r="EZ856"/>
      <c r="FA856" s="154"/>
      <c r="FB856"/>
      <c r="FC856"/>
      <c r="FD856" s="154"/>
      <c r="FE856"/>
      <c r="FF856"/>
      <c r="FG856" s="154"/>
      <c r="FH856"/>
      <c r="FI856"/>
      <c r="FJ856" s="154"/>
      <c r="FK856"/>
      <c r="FL856"/>
      <c r="FM856" s="154"/>
      <c r="FN856"/>
      <c r="FO856"/>
      <c r="FP856" s="154"/>
      <c r="FQ856"/>
      <c r="FR856"/>
      <c r="FS856"/>
      <c r="FT856"/>
      <c r="FU856"/>
      <c r="FV856"/>
      <c r="FW856"/>
      <c r="FX856"/>
      <c r="FY856"/>
      <c r="FZ856"/>
      <c r="GA856" s="248"/>
    </row>
    <row r="857" spans="1:183" s="13" customFormat="1" ht="21" customHeight="1">
      <c r="A857" s="46"/>
      <c r="B857" s="50"/>
      <c r="C857" s="52"/>
      <c r="D857" s="50"/>
      <c r="E857" s="27"/>
      <c r="F857" s="34"/>
      <c r="G857" s="34"/>
      <c r="H857" s="271"/>
      <c r="I857" s="131"/>
      <c r="J857" s="34"/>
      <c r="K857" s="271"/>
      <c r="L857" s="148"/>
      <c r="M857" s="131"/>
      <c r="N857" s="190"/>
      <c r="O857" s="144"/>
      <c r="P857" s="54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 s="154"/>
      <c r="BS857"/>
      <c r="BT857"/>
      <c r="BU857"/>
      <c r="BV857"/>
      <c r="BW857"/>
      <c r="BX857" s="154"/>
      <c r="BY857"/>
      <c r="BZ857"/>
      <c r="CA857" s="154"/>
      <c r="CB857"/>
      <c r="CC857"/>
      <c r="CD857" s="154"/>
      <c r="CE857"/>
      <c r="CF857"/>
      <c r="CG857"/>
      <c r="CH857"/>
      <c r="CI857"/>
      <c r="CJ857"/>
      <c r="CK857"/>
      <c r="CL857"/>
      <c r="CM857"/>
      <c r="CN857"/>
      <c r="CO857"/>
      <c r="CP857" s="154"/>
      <c r="CQ857"/>
      <c r="CR857"/>
      <c r="CS857"/>
      <c r="CT857"/>
      <c r="CU857"/>
      <c r="CV857" s="154"/>
      <c r="CW857"/>
      <c r="CX857"/>
      <c r="CY857"/>
      <c r="CZ857"/>
      <c r="DA857"/>
      <c r="DB857"/>
      <c r="DC857"/>
      <c r="DD857"/>
      <c r="DE857"/>
      <c r="DF857"/>
      <c r="DG857"/>
      <c r="DH857" s="154"/>
      <c r="DI857"/>
      <c r="DJ857"/>
      <c r="DK857" s="154"/>
      <c r="DL857"/>
      <c r="DM857"/>
      <c r="DN857" s="154"/>
      <c r="DO857"/>
      <c r="DP857"/>
      <c r="DQ857"/>
      <c r="DR857"/>
      <c r="DS857"/>
      <c r="DT857"/>
      <c r="DU857"/>
      <c r="DV857"/>
      <c r="DW857"/>
      <c r="DX857"/>
      <c r="DY857" s="154"/>
      <c r="DZ857"/>
      <c r="EA857"/>
      <c r="EB857"/>
      <c r="EC857"/>
      <c r="ED857"/>
      <c r="EE857"/>
      <c r="EF857" s="159"/>
      <c r="EG857"/>
      <c r="EH857"/>
      <c r="EI857"/>
      <c r="EJ857"/>
      <c r="EK857"/>
      <c r="EL857" s="149"/>
      <c r="EM857"/>
      <c r="EN857"/>
      <c r="EO857"/>
      <c r="EP857"/>
      <c r="EQ857"/>
      <c r="ER857" s="154"/>
      <c r="ES857"/>
      <c r="ET857"/>
      <c r="EU857"/>
      <c r="EV857"/>
      <c r="EW857"/>
      <c r="EX857"/>
      <c r="EY857"/>
      <c r="EZ857"/>
      <c r="FA857" s="154"/>
      <c r="FB857"/>
      <c r="FC857"/>
      <c r="FD857" s="154"/>
      <c r="FE857"/>
      <c r="FF857"/>
      <c r="FG857" s="154"/>
      <c r="FH857"/>
      <c r="FI857"/>
      <c r="FJ857" s="154"/>
      <c r="FK857"/>
      <c r="FL857"/>
      <c r="FM857" s="154"/>
      <c r="FN857"/>
      <c r="FO857"/>
      <c r="FP857" s="154"/>
      <c r="FQ857"/>
      <c r="FR857"/>
      <c r="FS857"/>
      <c r="FT857"/>
      <c r="FU857"/>
      <c r="FV857"/>
      <c r="FW857"/>
      <c r="FX857"/>
      <c r="FY857"/>
      <c r="FZ857"/>
      <c r="GA857" s="248"/>
    </row>
    <row r="858" spans="1:183" s="13" customFormat="1" ht="21" customHeight="1">
      <c r="A858" s="46"/>
      <c r="B858" s="50"/>
      <c r="C858" s="52"/>
      <c r="D858" s="50"/>
      <c r="E858" s="27"/>
      <c r="F858" s="34"/>
      <c r="G858" s="34"/>
      <c r="H858" s="271"/>
      <c r="I858" s="131"/>
      <c r="J858" s="34"/>
      <c r="K858" s="271"/>
      <c r="L858" s="148"/>
      <c r="M858" s="131"/>
      <c r="N858" s="190"/>
      <c r="O858" s="144"/>
      <c r="P858" s="54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 s="154"/>
      <c r="BS858"/>
      <c r="BT858"/>
      <c r="BU858"/>
      <c r="BV858"/>
      <c r="BW858"/>
      <c r="BX858" s="154"/>
      <c r="BY858"/>
      <c r="BZ858"/>
      <c r="CA858" s="154"/>
      <c r="CB858"/>
      <c r="CC858"/>
      <c r="CD858" s="154"/>
      <c r="CE858"/>
      <c r="CF858"/>
      <c r="CG858"/>
      <c r="CH858"/>
      <c r="CI858"/>
      <c r="CJ858"/>
      <c r="CK858"/>
      <c r="CL858"/>
      <c r="CM858"/>
      <c r="CN858"/>
      <c r="CO858"/>
      <c r="CP858" s="154"/>
      <c r="CQ858"/>
      <c r="CR858"/>
      <c r="CS858"/>
      <c r="CT858"/>
      <c r="CU858"/>
      <c r="CV858" s="154"/>
      <c r="CW858"/>
      <c r="CX858"/>
      <c r="CY858"/>
      <c r="CZ858"/>
      <c r="DA858"/>
      <c r="DB858"/>
      <c r="DC858"/>
      <c r="DD858"/>
      <c r="DE858"/>
      <c r="DF858"/>
      <c r="DG858"/>
      <c r="DH858" s="154"/>
      <c r="DI858"/>
      <c r="DJ858"/>
      <c r="DK858" s="154"/>
      <c r="DL858"/>
      <c r="DM858"/>
      <c r="DN858" s="154"/>
      <c r="DO858"/>
      <c r="DP858"/>
      <c r="DQ858"/>
      <c r="DR858"/>
      <c r="DS858"/>
      <c r="DT858"/>
      <c r="DU858"/>
      <c r="DV858"/>
      <c r="DW858"/>
      <c r="DX858"/>
      <c r="DY858" s="154"/>
      <c r="DZ858"/>
      <c r="EA858"/>
      <c r="EB858"/>
      <c r="EC858"/>
      <c r="ED858"/>
      <c r="EE858"/>
      <c r="EF858" s="159"/>
      <c r="EG858"/>
      <c r="EH858"/>
      <c r="EI858"/>
      <c r="EJ858"/>
      <c r="EK858"/>
      <c r="EL858" s="149"/>
      <c r="EM858"/>
      <c r="EN858"/>
      <c r="EO858"/>
      <c r="EP858"/>
      <c r="EQ858"/>
      <c r="ER858" s="154"/>
      <c r="ES858"/>
      <c r="ET858"/>
      <c r="EU858"/>
      <c r="EV858"/>
      <c r="EW858"/>
      <c r="EX858"/>
      <c r="EY858"/>
      <c r="EZ858"/>
      <c r="FA858" s="154"/>
      <c r="FB858"/>
      <c r="FC858"/>
      <c r="FD858" s="154"/>
      <c r="FE858"/>
      <c r="FF858"/>
      <c r="FG858" s="154"/>
      <c r="FH858"/>
      <c r="FI858"/>
      <c r="FJ858" s="154"/>
      <c r="FK858"/>
      <c r="FL858"/>
      <c r="FM858" s="154"/>
      <c r="FN858"/>
      <c r="FO858"/>
      <c r="FP858" s="154"/>
      <c r="FQ858"/>
      <c r="FR858"/>
      <c r="FS858"/>
      <c r="FT858"/>
      <c r="FU858"/>
      <c r="FV858"/>
      <c r="FW858"/>
      <c r="FX858"/>
      <c r="FY858"/>
      <c r="FZ858"/>
      <c r="GA858" s="248"/>
    </row>
    <row r="859" spans="1:183" s="13" customFormat="1" ht="21" customHeight="1">
      <c r="A859" s="46"/>
      <c r="B859" s="50"/>
      <c r="C859" s="52"/>
      <c r="D859" s="50"/>
      <c r="E859" s="27"/>
      <c r="F859" s="34"/>
      <c r="G859" s="34"/>
      <c r="H859" s="271"/>
      <c r="I859" s="131"/>
      <c r="J859" s="34"/>
      <c r="K859" s="271"/>
      <c r="L859" s="148"/>
      <c r="M859" s="131"/>
      <c r="N859" s="190"/>
      <c r="O859" s="144"/>
      <c r="P859" s="54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 s="154"/>
      <c r="BS859"/>
      <c r="BT859"/>
      <c r="BU859"/>
      <c r="BV859"/>
      <c r="BW859"/>
      <c r="BX859" s="154"/>
      <c r="BY859"/>
      <c r="BZ859"/>
      <c r="CA859" s="154"/>
      <c r="CB859"/>
      <c r="CC859"/>
      <c r="CD859" s="154"/>
      <c r="CE859"/>
      <c r="CF859"/>
      <c r="CG859"/>
      <c r="CH859"/>
      <c r="CI859"/>
      <c r="CJ859"/>
      <c r="CK859"/>
      <c r="CL859"/>
      <c r="CM859"/>
      <c r="CN859"/>
      <c r="CO859"/>
      <c r="CP859" s="154"/>
      <c r="CQ859"/>
      <c r="CR859"/>
      <c r="CS859"/>
      <c r="CT859"/>
      <c r="CU859"/>
      <c r="CV859" s="154"/>
      <c r="CW859"/>
      <c r="CX859"/>
      <c r="CY859"/>
      <c r="CZ859"/>
      <c r="DA859"/>
      <c r="DB859"/>
      <c r="DC859"/>
      <c r="DD859"/>
      <c r="DE859"/>
      <c r="DF859"/>
      <c r="DG859"/>
      <c r="DH859" s="154"/>
      <c r="DI859"/>
      <c r="DJ859"/>
      <c r="DK859" s="154"/>
      <c r="DL859"/>
      <c r="DM859"/>
      <c r="DN859" s="154"/>
      <c r="DO859"/>
      <c r="DP859"/>
      <c r="DQ859"/>
      <c r="DR859"/>
      <c r="DS859"/>
      <c r="DT859"/>
      <c r="DU859"/>
      <c r="DV859"/>
      <c r="DW859"/>
      <c r="DX859"/>
      <c r="DY859" s="154"/>
      <c r="DZ859"/>
      <c r="EA859"/>
      <c r="EB859"/>
      <c r="EC859"/>
      <c r="ED859"/>
      <c r="EE859"/>
      <c r="EF859" s="159"/>
      <c r="EG859"/>
      <c r="EH859"/>
      <c r="EI859"/>
      <c r="EJ859"/>
      <c r="EK859"/>
      <c r="EL859" s="149"/>
      <c r="EM859"/>
      <c r="EN859"/>
      <c r="EO859"/>
      <c r="EP859"/>
      <c r="EQ859"/>
      <c r="ER859" s="154"/>
      <c r="ES859"/>
      <c r="ET859"/>
      <c r="EU859"/>
      <c r="EV859"/>
      <c r="EW859"/>
      <c r="EX859"/>
      <c r="EY859"/>
      <c r="EZ859"/>
      <c r="FA859" s="154"/>
      <c r="FB859"/>
      <c r="FC859"/>
      <c r="FD859" s="154"/>
      <c r="FE859"/>
      <c r="FF859"/>
      <c r="FG859" s="154"/>
      <c r="FH859"/>
      <c r="FI859"/>
      <c r="FJ859" s="154"/>
      <c r="FK859"/>
      <c r="FL859"/>
      <c r="FM859" s="154"/>
      <c r="FN859"/>
      <c r="FO859"/>
      <c r="FP859" s="154"/>
      <c r="FQ859"/>
      <c r="FR859"/>
      <c r="FS859"/>
      <c r="FT859"/>
      <c r="FU859"/>
      <c r="FV859"/>
      <c r="FW859"/>
      <c r="FX859"/>
      <c r="FY859"/>
      <c r="FZ859"/>
      <c r="GA859" s="248"/>
    </row>
    <row r="860" spans="1:183" s="13" customFormat="1" ht="21" customHeight="1">
      <c r="A860" s="46"/>
      <c r="B860" s="50"/>
      <c r="C860" s="52"/>
      <c r="D860" s="50"/>
      <c r="E860" s="27"/>
      <c r="F860" s="34"/>
      <c r="G860" s="34"/>
      <c r="H860" s="271"/>
      <c r="I860" s="131"/>
      <c r="J860" s="34"/>
      <c r="K860" s="271"/>
      <c r="L860" s="148"/>
      <c r="M860" s="131"/>
      <c r="N860" s="190"/>
      <c r="O860" s="144"/>
      <c r="P860" s="54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 s="154"/>
      <c r="BS860"/>
      <c r="BT860"/>
      <c r="BU860"/>
      <c r="BV860"/>
      <c r="BW860"/>
      <c r="BX860" s="154"/>
      <c r="BY860"/>
      <c r="BZ860"/>
      <c r="CA860" s="154"/>
      <c r="CB860"/>
      <c r="CC860"/>
      <c r="CD860" s="154"/>
      <c r="CE860"/>
      <c r="CF860"/>
      <c r="CG860"/>
      <c r="CH860"/>
      <c r="CI860"/>
      <c r="CJ860"/>
      <c r="CK860"/>
      <c r="CL860"/>
      <c r="CM860"/>
      <c r="CN860"/>
      <c r="CO860"/>
      <c r="CP860" s="154"/>
      <c r="CQ860"/>
      <c r="CR860"/>
      <c r="CS860"/>
      <c r="CT860"/>
      <c r="CU860"/>
      <c r="CV860" s="154"/>
      <c r="CW860"/>
      <c r="CX860"/>
      <c r="CY860"/>
      <c r="CZ860"/>
      <c r="DA860"/>
      <c r="DB860"/>
      <c r="DC860"/>
      <c r="DD860"/>
      <c r="DE860"/>
      <c r="DF860"/>
      <c r="DG860"/>
      <c r="DH860" s="154"/>
      <c r="DI860"/>
      <c r="DJ860"/>
      <c r="DK860" s="154"/>
      <c r="DL860"/>
      <c r="DM860"/>
      <c r="DN860" s="154"/>
      <c r="DO860"/>
      <c r="DP860"/>
      <c r="DQ860"/>
      <c r="DR860"/>
      <c r="DS860"/>
      <c r="DT860"/>
      <c r="DU860"/>
      <c r="DV860"/>
      <c r="DW860"/>
      <c r="DX860"/>
      <c r="DY860" s="154"/>
      <c r="DZ860"/>
      <c r="EA860"/>
      <c r="EB860"/>
      <c r="EC860"/>
      <c r="ED860"/>
      <c r="EE860"/>
      <c r="EF860" s="159"/>
      <c r="EG860"/>
      <c r="EH860"/>
      <c r="EI860"/>
      <c r="EJ860"/>
      <c r="EK860"/>
      <c r="EL860" s="149"/>
      <c r="EM860"/>
      <c r="EN860"/>
      <c r="EO860"/>
      <c r="EP860"/>
      <c r="EQ860"/>
      <c r="ER860" s="154"/>
      <c r="ES860"/>
      <c r="ET860"/>
      <c r="EU860"/>
      <c r="EV860"/>
      <c r="EW860"/>
      <c r="EX860"/>
      <c r="EY860"/>
      <c r="EZ860"/>
      <c r="FA860" s="154"/>
      <c r="FB860"/>
      <c r="FC860"/>
      <c r="FD860" s="154"/>
      <c r="FE860"/>
      <c r="FF860"/>
      <c r="FG860" s="154"/>
      <c r="FH860"/>
      <c r="FI860"/>
      <c r="FJ860" s="154"/>
      <c r="FK860"/>
      <c r="FL860"/>
      <c r="FM860" s="154"/>
      <c r="FN860"/>
      <c r="FO860"/>
      <c r="FP860" s="154"/>
      <c r="FQ860"/>
      <c r="FR860"/>
      <c r="FS860"/>
      <c r="FT860"/>
      <c r="FU860"/>
      <c r="FV860"/>
      <c r="FW860"/>
      <c r="FX860"/>
      <c r="FY860"/>
      <c r="FZ860"/>
      <c r="GA860" s="248"/>
    </row>
    <row r="861" spans="1:183" s="13" customFormat="1" ht="21" customHeight="1">
      <c r="A861" s="46"/>
      <c r="B861" s="50"/>
      <c r="C861" s="52"/>
      <c r="D861" s="50"/>
      <c r="E861" s="27"/>
      <c r="F861" s="34"/>
      <c r="G861" s="34"/>
      <c r="H861" s="271"/>
      <c r="I861" s="131"/>
      <c r="J861" s="34"/>
      <c r="K861" s="271"/>
      <c r="L861" s="148"/>
      <c r="M861" s="131"/>
      <c r="N861" s="190"/>
      <c r="O861" s="144"/>
      <c r="P861" s="54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 s="154"/>
      <c r="BS861"/>
      <c r="BT861"/>
      <c r="BU861"/>
      <c r="BV861"/>
      <c r="BW861"/>
      <c r="BX861" s="154"/>
      <c r="BY861"/>
      <c r="BZ861"/>
      <c r="CA861" s="154"/>
      <c r="CB861"/>
      <c r="CC861"/>
      <c r="CD861" s="154"/>
      <c r="CE861"/>
      <c r="CF861"/>
      <c r="CG861"/>
      <c r="CH861"/>
      <c r="CI861"/>
      <c r="CJ861"/>
      <c r="CK861"/>
      <c r="CL861"/>
      <c r="CM861"/>
      <c r="CN861"/>
      <c r="CO861"/>
      <c r="CP861" s="154"/>
      <c r="CQ861"/>
      <c r="CR861"/>
      <c r="CS861"/>
      <c r="CT861"/>
      <c r="CU861"/>
      <c r="CV861" s="154"/>
      <c r="CW861"/>
      <c r="CX861"/>
      <c r="CY861"/>
      <c r="CZ861"/>
      <c r="DA861"/>
      <c r="DB861"/>
      <c r="DC861"/>
      <c r="DD861"/>
      <c r="DE861"/>
      <c r="DF861"/>
      <c r="DG861"/>
      <c r="DH861" s="154"/>
      <c r="DI861"/>
      <c r="DJ861"/>
      <c r="DK861" s="154"/>
      <c r="DL861"/>
      <c r="DM861"/>
      <c r="DN861" s="154"/>
      <c r="DO861"/>
      <c r="DP861"/>
      <c r="DQ861"/>
      <c r="DR861"/>
      <c r="DS861"/>
      <c r="DT861"/>
      <c r="DU861"/>
      <c r="DV861"/>
      <c r="DW861"/>
      <c r="DX861"/>
      <c r="DY861" s="154"/>
      <c r="DZ861"/>
      <c r="EA861"/>
      <c r="EB861"/>
      <c r="EC861"/>
      <c r="ED861"/>
      <c r="EE861"/>
      <c r="EF861" s="159"/>
      <c r="EG861"/>
      <c r="EH861"/>
      <c r="EI861"/>
      <c r="EJ861"/>
      <c r="EK861"/>
      <c r="EL861" s="149"/>
      <c r="EM861"/>
      <c r="EN861"/>
      <c r="EO861"/>
      <c r="EP861"/>
      <c r="EQ861"/>
      <c r="ER861" s="154"/>
      <c r="ES861"/>
      <c r="ET861"/>
      <c r="EU861"/>
      <c r="EV861"/>
      <c r="EW861"/>
      <c r="EX861"/>
      <c r="EY861"/>
      <c r="EZ861"/>
      <c r="FA861" s="154"/>
      <c r="FB861"/>
      <c r="FC861"/>
      <c r="FD861" s="154"/>
      <c r="FE861"/>
      <c r="FF861"/>
      <c r="FG861" s="154"/>
      <c r="FH861"/>
      <c r="FI861"/>
      <c r="FJ861" s="154"/>
      <c r="FK861"/>
      <c r="FL861"/>
      <c r="FM861" s="154"/>
      <c r="FN861"/>
      <c r="FO861"/>
      <c r="FP861" s="154"/>
      <c r="FQ861"/>
      <c r="FR861"/>
      <c r="FS861"/>
      <c r="FT861"/>
      <c r="FU861"/>
      <c r="FV861"/>
      <c r="FW861"/>
      <c r="FX861"/>
      <c r="FY861"/>
      <c r="FZ861"/>
      <c r="GA861" s="248"/>
    </row>
    <row r="862" spans="1:183" s="13" customFormat="1" ht="21" customHeight="1">
      <c r="A862" s="46"/>
      <c r="B862" s="50"/>
      <c r="C862" s="52"/>
      <c r="D862" s="50"/>
      <c r="E862" s="27"/>
      <c r="F862" s="34"/>
      <c r="G862" s="34"/>
      <c r="H862" s="271"/>
      <c r="I862" s="131"/>
      <c r="J862" s="34"/>
      <c r="K862" s="271"/>
      <c r="L862" s="148"/>
      <c r="M862" s="131"/>
      <c r="N862" s="190"/>
      <c r="O862" s="144"/>
      <c r="P862" s="54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 s="154"/>
      <c r="BS862"/>
      <c r="BT862"/>
      <c r="BU862"/>
      <c r="BV862"/>
      <c r="BW862"/>
      <c r="BX862" s="154"/>
      <c r="BY862"/>
      <c r="BZ862"/>
      <c r="CA862" s="154"/>
      <c r="CB862"/>
      <c r="CC862"/>
      <c r="CD862" s="154"/>
      <c r="CE862"/>
      <c r="CF862"/>
      <c r="CG862"/>
      <c r="CH862"/>
      <c r="CI862"/>
      <c r="CJ862"/>
      <c r="CK862"/>
      <c r="CL862"/>
      <c r="CM862"/>
      <c r="CN862"/>
      <c r="CO862"/>
      <c r="CP862" s="154"/>
      <c r="CQ862"/>
      <c r="CR862"/>
      <c r="CS862"/>
      <c r="CT862"/>
      <c r="CU862"/>
      <c r="CV862" s="154"/>
      <c r="CW862"/>
      <c r="CX862"/>
      <c r="CY862"/>
      <c r="CZ862"/>
      <c r="DA862"/>
      <c r="DB862"/>
      <c r="DC862"/>
      <c r="DD862"/>
      <c r="DE862"/>
      <c r="DF862"/>
      <c r="DG862"/>
      <c r="DH862" s="154"/>
      <c r="DI862"/>
      <c r="DJ862"/>
      <c r="DK862" s="154"/>
      <c r="DL862"/>
      <c r="DM862"/>
      <c r="DN862" s="154"/>
      <c r="DO862"/>
      <c r="DP862"/>
      <c r="DQ862"/>
      <c r="DR862"/>
      <c r="DS862"/>
      <c r="DT862"/>
      <c r="DU862"/>
      <c r="DV862"/>
      <c r="DW862"/>
      <c r="DX862"/>
      <c r="DY862" s="154"/>
      <c r="DZ862"/>
      <c r="EA862"/>
      <c r="EB862"/>
      <c r="EC862"/>
      <c r="ED862"/>
      <c r="EE862"/>
      <c r="EF862" s="159"/>
      <c r="EG862"/>
      <c r="EH862"/>
      <c r="EI862"/>
      <c r="EJ862"/>
      <c r="EK862"/>
      <c r="EL862" s="149"/>
      <c r="EM862"/>
      <c r="EN862"/>
      <c r="EO862"/>
      <c r="EP862"/>
      <c r="EQ862"/>
      <c r="ER862" s="154"/>
      <c r="ES862"/>
      <c r="ET862"/>
      <c r="EU862"/>
      <c r="EV862"/>
      <c r="EW862"/>
      <c r="EX862"/>
      <c r="EY862"/>
      <c r="EZ862"/>
      <c r="FA862" s="154"/>
      <c r="FB862"/>
      <c r="FC862"/>
      <c r="FD862" s="154"/>
      <c r="FE862"/>
      <c r="FF862"/>
      <c r="FG862" s="154"/>
      <c r="FH862"/>
      <c r="FI862"/>
      <c r="FJ862" s="154"/>
      <c r="FK862"/>
      <c r="FL862"/>
      <c r="FM862" s="154"/>
      <c r="FN862"/>
      <c r="FO862"/>
      <c r="FP862" s="154"/>
      <c r="FQ862"/>
      <c r="FR862"/>
      <c r="FS862"/>
      <c r="FT862"/>
      <c r="FU862"/>
      <c r="FV862"/>
      <c r="FW862"/>
      <c r="FX862"/>
      <c r="FY862"/>
      <c r="FZ862"/>
      <c r="GA862" s="248"/>
    </row>
    <row r="863" spans="1:183" s="13" customFormat="1" ht="21" customHeight="1">
      <c r="A863" s="46"/>
      <c r="B863" s="50"/>
      <c r="C863" s="52"/>
      <c r="D863" s="50"/>
      <c r="E863" s="27"/>
      <c r="F863" s="34"/>
      <c r="G863" s="34"/>
      <c r="H863" s="271"/>
      <c r="I863" s="131"/>
      <c r="J863" s="34"/>
      <c r="K863" s="271"/>
      <c r="L863" s="148"/>
      <c r="M863" s="131"/>
      <c r="N863" s="190"/>
      <c r="O863" s="144"/>
      <c r="P863" s="54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 s="154"/>
      <c r="BS863"/>
      <c r="BT863"/>
      <c r="BU863"/>
      <c r="BV863"/>
      <c r="BW863"/>
      <c r="BX863" s="154"/>
      <c r="BY863"/>
      <c r="BZ863"/>
      <c r="CA863" s="154"/>
      <c r="CB863"/>
      <c r="CC863"/>
      <c r="CD863" s="154"/>
      <c r="CE863"/>
      <c r="CF863"/>
      <c r="CG863"/>
      <c r="CH863"/>
      <c r="CI863"/>
      <c r="CJ863"/>
      <c r="CK863"/>
      <c r="CL863"/>
      <c r="CM863"/>
      <c r="CN863"/>
      <c r="CO863"/>
      <c r="CP863" s="154"/>
      <c r="CQ863"/>
      <c r="CR863"/>
      <c r="CS863"/>
      <c r="CT863"/>
      <c r="CU863"/>
      <c r="CV863" s="154"/>
      <c r="CW863"/>
      <c r="CX863"/>
      <c r="CY863"/>
      <c r="CZ863"/>
      <c r="DA863"/>
      <c r="DB863"/>
      <c r="DC863"/>
      <c r="DD863"/>
      <c r="DE863"/>
      <c r="DF863"/>
      <c r="DG863"/>
      <c r="DH863" s="154"/>
      <c r="DI863"/>
      <c r="DJ863"/>
      <c r="DK863" s="154"/>
      <c r="DL863"/>
      <c r="DM863"/>
      <c r="DN863" s="154"/>
      <c r="DO863"/>
      <c r="DP863"/>
      <c r="DQ863"/>
      <c r="DR863"/>
      <c r="DS863"/>
      <c r="DT863"/>
      <c r="DU863"/>
      <c r="DV863"/>
      <c r="DW863"/>
      <c r="DX863"/>
      <c r="DY863" s="154"/>
      <c r="DZ863"/>
      <c r="EA863"/>
      <c r="EB863"/>
      <c r="EC863"/>
      <c r="ED863"/>
      <c r="EE863"/>
      <c r="EF863" s="159"/>
      <c r="EG863"/>
      <c r="EH863"/>
      <c r="EI863"/>
      <c r="EJ863"/>
      <c r="EK863"/>
      <c r="EL863" s="149"/>
      <c r="EM863"/>
      <c r="EN863"/>
      <c r="EO863"/>
      <c r="EP863"/>
      <c r="EQ863"/>
      <c r="ER863" s="154"/>
      <c r="ES863"/>
      <c r="ET863"/>
      <c r="EU863"/>
      <c r="EV863"/>
      <c r="EW863"/>
      <c r="EX863"/>
      <c r="EY863"/>
      <c r="EZ863"/>
      <c r="FA863" s="154"/>
      <c r="FB863"/>
      <c r="FC863"/>
      <c r="FD863" s="154"/>
      <c r="FE863"/>
      <c r="FF863"/>
      <c r="FG863" s="154"/>
      <c r="FH863"/>
      <c r="FI863"/>
      <c r="FJ863" s="154"/>
      <c r="FK863"/>
      <c r="FL863"/>
      <c r="FM863" s="154"/>
      <c r="FN863"/>
      <c r="FO863"/>
      <c r="FP863" s="154"/>
      <c r="FQ863"/>
      <c r="FR863"/>
      <c r="FS863"/>
      <c r="FT863"/>
      <c r="FU863"/>
      <c r="FV863"/>
      <c r="FW863"/>
      <c r="FX863"/>
      <c r="FY863"/>
      <c r="FZ863"/>
      <c r="GA863" s="248"/>
    </row>
    <row r="864" spans="1:183" s="13" customFormat="1" ht="21" customHeight="1">
      <c r="A864" s="46"/>
      <c r="B864" s="50"/>
      <c r="C864" s="52"/>
      <c r="D864" s="50"/>
      <c r="E864" s="27"/>
      <c r="F864" s="34"/>
      <c r="G864" s="34"/>
      <c r="H864" s="271"/>
      <c r="I864" s="131"/>
      <c r="J864" s="34"/>
      <c r="K864" s="271"/>
      <c r="L864" s="148"/>
      <c r="M864" s="131"/>
      <c r="N864" s="190"/>
      <c r="O864" s="144"/>
      <c r="P864" s="5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 s="154"/>
      <c r="BS864"/>
      <c r="BT864"/>
      <c r="BU864"/>
      <c r="BV864"/>
      <c r="BW864"/>
      <c r="BX864" s="154"/>
      <c r="BY864"/>
      <c r="BZ864"/>
      <c r="CA864" s="154"/>
      <c r="CB864"/>
      <c r="CC864"/>
      <c r="CD864" s="154"/>
      <c r="CE864"/>
      <c r="CF864"/>
      <c r="CG864"/>
      <c r="CH864"/>
      <c r="CI864"/>
      <c r="CJ864"/>
      <c r="CK864"/>
      <c r="CL864"/>
      <c r="CM864"/>
      <c r="CN864"/>
      <c r="CO864"/>
      <c r="CP864" s="154"/>
      <c r="CQ864"/>
      <c r="CR864"/>
      <c r="CS864"/>
      <c r="CT864"/>
      <c r="CU864"/>
      <c r="CV864" s="154"/>
      <c r="CW864"/>
      <c r="CX864"/>
      <c r="CY864"/>
      <c r="CZ864"/>
      <c r="DA864"/>
      <c r="DB864"/>
      <c r="DC864"/>
      <c r="DD864"/>
      <c r="DE864"/>
      <c r="DF864"/>
      <c r="DG864"/>
      <c r="DH864" s="154"/>
      <c r="DI864"/>
      <c r="DJ864"/>
      <c r="DK864" s="154"/>
      <c r="DL864"/>
      <c r="DM864"/>
      <c r="DN864" s="154"/>
      <c r="DO864"/>
      <c r="DP864"/>
      <c r="DQ864"/>
      <c r="DR864"/>
      <c r="DS864"/>
      <c r="DT864"/>
      <c r="DU864"/>
      <c r="DV864"/>
      <c r="DW864"/>
      <c r="DX864"/>
      <c r="DY864" s="154"/>
      <c r="DZ864"/>
      <c r="EA864"/>
      <c r="EB864"/>
      <c r="EC864"/>
      <c r="ED864"/>
      <c r="EE864"/>
      <c r="EF864" s="159"/>
      <c r="EG864"/>
      <c r="EH864"/>
      <c r="EI864"/>
      <c r="EJ864"/>
      <c r="EK864"/>
      <c r="EL864" s="149"/>
      <c r="EM864"/>
      <c r="EN864"/>
      <c r="EO864"/>
      <c r="EP864"/>
      <c r="EQ864"/>
      <c r="ER864" s="154"/>
      <c r="ES864"/>
      <c r="ET864"/>
      <c r="EU864"/>
      <c r="EV864"/>
      <c r="EW864"/>
      <c r="EX864"/>
      <c r="EY864"/>
      <c r="EZ864"/>
      <c r="FA864" s="154"/>
      <c r="FB864"/>
      <c r="FC864"/>
      <c r="FD864" s="154"/>
      <c r="FE864"/>
      <c r="FF864"/>
      <c r="FG864" s="154"/>
      <c r="FH864"/>
      <c r="FI864"/>
      <c r="FJ864" s="154"/>
      <c r="FK864"/>
      <c r="FL864"/>
      <c r="FM864" s="154"/>
      <c r="FN864"/>
      <c r="FO864"/>
      <c r="FP864" s="154"/>
      <c r="FQ864"/>
      <c r="FR864"/>
      <c r="FS864"/>
      <c r="FT864"/>
      <c r="FU864"/>
      <c r="FV864"/>
      <c r="FW864"/>
      <c r="FX864"/>
      <c r="FY864"/>
      <c r="FZ864"/>
      <c r="GA864" s="248"/>
    </row>
    <row r="865" spans="1:183" s="13" customFormat="1" ht="21" customHeight="1">
      <c r="A865" s="46"/>
      <c r="B865" s="50"/>
      <c r="C865" s="52"/>
      <c r="D865" s="50"/>
      <c r="E865" s="27"/>
      <c r="F865" s="34"/>
      <c r="G865" s="34"/>
      <c r="H865" s="271"/>
      <c r="I865" s="131"/>
      <c r="J865" s="34"/>
      <c r="K865" s="271"/>
      <c r="L865" s="148"/>
      <c r="M865" s="131"/>
      <c r="N865" s="190"/>
      <c r="O865" s="144"/>
      <c r="P865" s="54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 s="154"/>
      <c r="BS865"/>
      <c r="BT865"/>
      <c r="BU865"/>
      <c r="BV865"/>
      <c r="BW865"/>
      <c r="BX865" s="154"/>
      <c r="BY865"/>
      <c r="BZ865"/>
      <c r="CA865" s="154"/>
      <c r="CB865"/>
      <c r="CC865"/>
      <c r="CD865" s="154"/>
      <c r="CE865"/>
      <c r="CF865"/>
      <c r="CG865"/>
      <c r="CH865"/>
      <c r="CI865"/>
      <c r="CJ865"/>
      <c r="CK865"/>
      <c r="CL865"/>
      <c r="CM865"/>
      <c r="CN865"/>
      <c r="CO865"/>
      <c r="CP865" s="154"/>
      <c r="CQ865"/>
      <c r="CR865"/>
      <c r="CS865"/>
      <c r="CT865"/>
      <c r="CU865"/>
      <c r="CV865" s="154"/>
      <c r="CW865"/>
      <c r="CX865"/>
      <c r="CY865"/>
      <c r="CZ865"/>
      <c r="DA865"/>
      <c r="DB865"/>
      <c r="DC865"/>
      <c r="DD865"/>
      <c r="DE865"/>
      <c r="DF865"/>
      <c r="DG865"/>
      <c r="DH865" s="154"/>
      <c r="DI865"/>
      <c r="DJ865"/>
      <c r="DK865" s="154"/>
      <c r="DL865"/>
      <c r="DM865"/>
      <c r="DN865" s="154"/>
      <c r="DO865"/>
      <c r="DP865"/>
      <c r="DQ865"/>
      <c r="DR865"/>
      <c r="DS865"/>
      <c r="DT865"/>
      <c r="DU865"/>
      <c r="DV865"/>
      <c r="DW865"/>
      <c r="DX865"/>
      <c r="DY865" s="154"/>
      <c r="DZ865"/>
      <c r="EA865"/>
      <c r="EB865"/>
      <c r="EC865"/>
      <c r="ED865"/>
      <c r="EE865"/>
      <c r="EF865" s="159"/>
      <c r="EG865"/>
      <c r="EH865"/>
      <c r="EI865"/>
      <c r="EJ865"/>
      <c r="EK865"/>
      <c r="EL865" s="149"/>
      <c r="EM865"/>
      <c r="EN865"/>
      <c r="EO865"/>
      <c r="EP865"/>
      <c r="EQ865"/>
      <c r="ER865" s="154"/>
      <c r="ES865"/>
      <c r="ET865"/>
      <c r="EU865"/>
      <c r="EV865"/>
      <c r="EW865"/>
      <c r="EX865"/>
      <c r="EY865"/>
      <c r="EZ865"/>
      <c r="FA865" s="154"/>
      <c r="FB865"/>
      <c r="FC865"/>
      <c r="FD865" s="154"/>
      <c r="FE865"/>
      <c r="FF865"/>
      <c r="FG865" s="154"/>
      <c r="FH865"/>
      <c r="FI865"/>
      <c r="FJ865" s="154"/>
      <c r="FK865"/>
      <c r="FL865"/>
      <c r="FM865" s="154"/>
      <c r="FN865"/>
      <c r="FO865"/>
      <c r="FP865" s="154"/>
      <c r="FQ865"/>
      <c r="FR865"/>
      <c r="FS865"/>
      <c r="FT865"/>
      <c r="FU865"/>
      <c r="FV865"/>
      <c r="FW865"/>
      <c r="FX865"/>
      <c r="FY865"/>
      <c r="FZ865"/>
      <c r="GA865" s="248"/>
    </row>
    <row r="866" spans="1:183" s="13" customFormat="1" ht="21" customHeight="1">
      <c r="A866" s="46"/>
      <c r="B866" s="50"/>
      <c r="C866" s="52"/>
      <c r="D866" s="50"/>
      <c r="E866" s="27"/>
      <c r="F866" s="34"/>
      <c r="G866" s="34"/>
      <c r="H866" s="271"/>
      <c r="I866" s="131"/>
      <c r="J866" s="34"/>
      <c r="K866" s="271"/>
      <c r="L866" s="148"/>
      <c r="M866" s="131"/>
      <c r="N866" s="190"/>
      <c r="O866" s="144"/>
      <c r="P866" s="54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 s="154"/>
      <c r="BS866"/>
      <c r="BT866"/>
      <c r="BU866"/>
      <c r="BV866"/>
      <c r="BW866"/>
      <c r="BX866" s="154"/>
      <c r="BY866"/>
      <c r="BZ866"/>
      <c r="CA866" s="154"/>
      <c r="CB866"/>
      <c r="CC866"/>
      <c r="CD866" s="154"/>
      <c r="CE866"/>
      <c r="CF866"/>
      <c r="CG866"/>
      <c r="CH866"/>
      <c r="CI866"/>
      <c r="CJ866"/>
      <c r="CK866"/>
      <c r="CL866"/>
      <c r="CM866"/>
      <c r="CN866"/>
      <c r="CO866"/>
      <c r="CP866" s="154"/>
      <c r="CQ866"/>
      <c r="CR866"/>
      <c r="CS866"/>
      <c r="CT866"/>
      <c r="CU866"/>
      <c r="CV866" s="154"/>
      <c r="CW866"/>
      <c r="CX866"/>
      <c r="CY866"/>
      <c r="CZ866"/>
      <c r="DA866"/>
      <c r="DB866"/>
      <c r="DC866"/>
      <c r="DD866"/>
      <c r="DE866"/>
      <c r="DF866"/>
      <c r="DG866"/>
      <c r="DH866" s="154"/>
      <c r="DI866"/>
      <c r="DJ866"/>
      <c r="DK866" s="154"/>
      <c r="DL866"/>
      <c r="DM866"/>
      <c r="DN866" s="154"/>
      <c r="DO866"/>
      <c r="DP866"/>
      <c r="DQ866"/>
      <c r="DR866"/>
      <c r="DS866"/>
      <c r="DT866"/>
      <c r="DU866"/>
      <c r="DV866"/>
      <c r="DW866"/>
      <c r="DX866"/>
      <c r="DY866" s="154"/>
      <c r="DZ866"/>
      <c r="EA866"/>
      <c r="EB866"/>
      <c r="EC866"/>
      <c r="ED866"/>
      <c r="EE866"/>
      <c r="EF866" s="159"/>
      <c r="EG866"/>
      <c r="EH866"/>
      <c r="EI866"/>
      <c r="EJ866"/>
      <c r="EK866"/>
      <c r="EL866" s="149"/>
      <c r="EM866"/>
      <c r="EN866"/>
      <c r="EO866"/>
      <c r="EP866"/>
      <c r="EQ866"/>
      <c r="ER866" s="154"/>
      <c r="ES866"/>
      <c r="ET866"/>
      <c r="EU866"/>
      <c r="EV866"/>
      <c r="EW866"/>
      <c r="EX866"/>
      <c r="EY866"/>
      <c r="EZ866"/>
      <c r="FA866" s="154"/>
      <c r="FB866"/>
      <c r="FC866"/>
      <c r="FD866" s="154"/>
      <c r="FE866"/>
      <c r="FF866"/>
      <c r="FG866" s="154"/>
      <c r="FH866"/>
      <c r="FI866"/>
      <c r="FJ866" s="154"/>
      <c r="FK866"/>
      <c r="FL866"/>
      <c r="FM866" s="154"/>
      <c r="FN866"/>
      <c r="FO866"/>
      <c r="FP866" s="154"/>
      <c r="FQ866"/>
      <c r="FR866"/>
      <c r="FS866"/>
      <c r="FT866"/>
      <c r="FU866"/>
      <c r="FV866"/>
      <c r="FW866"/>
      <c r="FX866"/>
      <c r="FY866"/>
      <c r="FZ866"/>
      <c r="GA866" s="248"/>
    </row>
    <row r="867" spans="1:183" s="13" customFormat="1" ht="21" customHeight="1">
      <c r="A867" s="46"/>
      <c r="B867" s="50"/>
      <c r="C867" s="52"/>
      <c r="D867" s="50"/>
      <c r="E867" s="27"/>
      <c r="F867" s="34"/>
      <c r="G867" s="34"/>
      <c r="H867" s="271"/>
      <c r="I867" s="131"/>
      <c r="J867" s="34"/>
      <c r="K867" s="271"/>
      <c r="L867" s="148"/>
      <c r="M867" s="131"/>
      <c r="N867" s="190"/>
      <c r="O867" s="144"/>
      <c r="P867" s="54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 s="154"/>
      <c r="BS867"/>
      <c r="BT867"/>
      <c r="BU867"/>
      <c r="BV867"/>
      <c r="BW867"/>
      <c r="BX867" s="154"/>
      <c r="BY867"/>
      <c r="BZ867"/>
      <c r="CA867" s="154"/>
      <c r="CB867"/>
      <c r="CC867"/>
      <c r="CD867" s="154"/>
      <c r="CE867"/>
      <c r="CF867"/>
      <c r="CG867"/>
      <c r="CH867"/>
      <c r="CI867"/>
      <c r="CJ867"/>
      <c r="CK867"/>
      <c r="CL867"/>
      <c r="CM867"/>
      <c r="CN867"/>
      <c r="CO867"/>
      <c r="CP867" s="154"/>
      <c r="CQ867"/>
      <c r="CR867"/>
      <c r="CS867"/>
      <c r="CT867"/>
      <c r="CU867"/>
      <c r="CV867" s="154"/>
      <c r="CW867"/>
      <c r="CX867"/>
      <c r="CY867"/>
      <c r="CZ867"/>
      <c r="DA867"/>
      <c r="DB867"/>
      <c r="DC867"/>
      <c r="DD867"/>
      <c r="DE867"/>
      <c r="DF867"/>
      <c r="DG867"/>
      <c r="DH867" s="154"/>
      <c r="DI867"/>
      <c r="DJ867"/>
      <c r="DK867" s="154"/>
      <c r="DL867"/>
      <c r="DM867"/>
      <c r="DN867" s="154"/>
      <c r="DO867"/>
      <c r="DP867"/>
      <c r="DQ867"/>
      <c r="DR867"/>
      <c r="DS867"/>
      <c r="DT867"/>
      <c r="DU867"/>
      <c r="DV867"/>
      <c r="DW867"/>
      <c r="DX867"/>
      <c r="DY867" s="154"/>
      <c r="DZ867"/>
      <c r="EA867"/>
      <c r="EB867"/>
      <c r="EC867"/>
      <c r="ED867"/>
      <c r="EE867"/>
      <c r="EF867" s="159"/>
      <c r="EG867"/>
      <c r="EH867"/>
      <c r="EI867"/>
      <c r="EJ867"/>
      <c r="EK867"/>
      <c r="EL867" s="149"/>
      <c r="EM867"/>
      <c r="EN867"/>
      <c r="EO867"/>
      <c r="EP867"/>
      <c r="EQ867"/>
      <c r="ER867" s="154"/>
      <c r="ES867"/>
      <c r="ET867"/>
      <c r="EU867"/>
      <c r="EV867"/>
      <c r="EW867"/>
      <c r="EX867"/>
      <c r="EY867"/>
      <c r="EZ867"/>
      <c r="FA867" s="154"/>
      <c r="FB867"/>
      <c r="FC867"/>
      <c r="FD867" s="154"/>
      <c r="FE867"/>
      <c r="FF867"/>
      <c r="FG867" s="154"/>
      <c r="FH867"/>
      <c r="FI867"/>
      <c r="FJ867" s="154"/>
      <c r="FK867"/>
      <c r="FL867"/>
      <c r="FM867" s="154"/>
      <c r="FN867"/>
      <c r="FO867"/>
      <c r="FP867" s="154"/>
      <c r="FQ867"/>
      <c r="FR867"/>
      <c r="FS867"/>
      <c r="FT867"/>
      <c r="FU867"/>
      <c r="FV867"/>
      <c r="FW867"/>
      <c r="FX867"/>
      <c r="FY867"/>
      <c r="FZ867"/>
      <c r="GA867" s="248"/>
    </row>
    <row r="868" spans="1:183" s="13" customFormat="1" ht="21" customHeight="1">
      <c r="A868" s="46"/>
      <c r="B868" s="50"/>
      <c r="C868" s="52"/>
      <c r="D868" s="50"/>
      <c r="E868" s="27"/>
      <c r="F868" s="34"/>
      <c r="G868" s="34"/>
      <c r="H868" s="271"/>
      <c r="I868" s="131"/>
      <c r="J868" s="34"/>
      <c r="K868" s="271"/>
      <c r="L868" s="148"/>
      <c r="M868" s="131"/>
      <c r="N868" s="190"/>
      <c r="O868" s="144"/>
      <c r="P868" s="54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 s="154"/>
      <c r="BS868"/>
      <c r="BT868"/>
      <c r="BU868"/>
      <c r="BV868"/>
      <c r="BW868"/>
      <c r="BX868" s="154"/>
      <c r="BY868"/>
      <c r="BZ868"/>
      <c r="CA868" s="154"/>
      <c r="CB868"/>
      <c r="CC868"/>
      <c r="CD868" s="154"/>
      <c r="CE868"/>
      <c r="CF868"/>
      <c r="CG868"/>
      <c r="CH868"/>
      <c r="CI868"/>
      <c r="CJ868"/>
      <c r="CK868"/>
      <c r="CL868"/>
      <c r="CM868"/>
      <c r="CN868"/>
      <c r="CO868"/>
      <c r="CP868" s="154"/>
      <c r="CQ868"/>
      <c r="CR868"/>
      <c r="CS868"/>
      <c r="CT868"/>
      <c r="CU868"/>
      <c r="CV868" s="154"/>
      <c r="CW868"/>
      <c r="CX868"/>
      <c r="CY868"/>
      <c r="CZ868"/>
      <c r="DA868"/>
      <c r="DB868"/>
      <c r="DC868"/>
      <c r="DD868"/>
      <c r="DE868"/>
      <c r="DF868"/>
      <c r="DG868"/>
      <c r="DH868" s="154"/>
      <c r="DI868"/>
      <c r="DJ868"/>
      <c r="DK868" s="154"/>
      <c r="DL868"/>
      <c r="DM868"/>
      <c r="DN868" s="154"/>
      <c r="DO868"/>
      <c r="DP868"/>
      <c r="DQ868"/>
      <c r="DR868"/>
      <c r="DS868"/>
      <c r="DT868"/>
      <c r="DU868"/>
      <c r="DV868"/>
      <c r="DW868"/>
      <c r="DX868"/>
      <c r="DY868" s="154"/>
      <c r="DZ868"/>
      <c r="EA868"/>
      <c r="EB868"/>
      <c r="EC868"/>
      <c r="ED868"/>
      <c r="EE868"/>
      <c r="EF868" s="159"/>
      <c r="EG868"/>
      <c r="EH868"/>
      <c r="EI868"/>
      <c r="EJ868"/>
      <c r="EK868"/>
      <c r="EL868" s="149"/>
      <c r="EM868"/>
      <c r="EN868"/>
      <c r="EO868"/>
      <c r="EP868"/>
      <c r="EQ868"/>
      <c r="ER868" s="154"/>
      <c r="ES868"/>
      <c r="ET868"/>
      <c r="EU868"/>
      <c r="EV868"/>
      <c r="EW868"/>
      <c r="EX868"/>
      <c r="EY868"/>
      <c r="EZ868"/>
      <c r="FA868" s="154"/>
      <c r="FB868"/>
      <c r="FC868"/>
      <c r="FD868" s="154"/>
      <c r="FE868"/>
      <c r="FF868"/>
      <c r="FG868" s="154"/>
      <c r="FH868"/>
      <c r="FI868"/>
      <c r="FJ868" s="154"/>
      <c r="FK868"/>
      <c r="FL868"/>
      <c r="FM868" s="154"/>
      <c r="FN868"/>
      <c r="FO868"/>
      <c r="FP868" s="154"/>
      <c r="FQ868"/>
      <c r="FR868"/>
      <c r="FS868"/>
      <c r="FT868"/>
      <c r="FU868"/>
      <c r="FV868"/>
      <c r="FW868"/>
      <c r="FX868"/>
      <c r="FY868"/>
      <c r="FZ868"/>
      <c r="GA868" s="248"/>
    </row>
    <row r="869" spans="1:183" s="13" customFormat="1" ht="21" customHeight="1">
      <c r="A869" s="46"/>
      <c r="B869" s="50"/>
      <c r="C869" s="52"/>
      <c r="D869" s="50"/>
      <c r="E869" s="27"/>
      <c r="F869" s="34"/>
      <c r="G869" s="34"/>
      <c r="H869" s="271"/>
      <c r="I869" s="131"/>
      <c r="J869" s="34"/>
      <c r="K869" s="271"/>
      <c r="L869" s="148"/>
      <c r="M869" s="131"/>
      <c r="N869" s="190"/>
      <c r="O869" s="144"/>
      <c r="P869" s="54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 s="154"/>
      <c r="BS869"/>
      <c r="BT869"/>
      <c r="BU869"/>
      <c r="BV869"/>
      <c r="BW869"/>
      <c r="BX869" s="154"/>
      <c r="BY869"/>
      <c r="BZ869"/>
      <c r="CA869" s="154"/>
      <c r="CB869"/>
      <c r="CC869"/>
      <c r="CD869" s="154"/>
      <c r="CE869"/>
      <c r="CF869"/>
      <c r="CG869"/>
      <c r="CH869"/>
      <c r="CI869"/>
      <c r="CJ869"/>
      <c r="CK869"/>
      <c r="CL869"/>
      <c r="CM869"/>
      <c r="CN869"/>
      <c r="CO869"/>
      <c r="CP869" s="154"/>
      <c r="CQ869"/>
      <c r="CR869"/>
      <c r="CS869"/>
      <c r="CT869"/>
      <c r="CU869"/>
      <c r="CV869" s="154"/>
      <c r="CW869"/>
      <c r="CX869"/>
      <c r="CY869"/>
      <c r="CZ869"/>
      <c r="DA869"/>
      <c r="DB869"/>
      <c r="DC869"/>
      <c r="DD869"/>
      <c r="DE869"/>
      <c r="DF869"/>
      <c r="DG869"/>
      <c r="DH869" s="154"/>
      <c r="DI869"/>
      <c r="DJ869"/>
      <c r="DK869" s="154"/>
      <c r="DL869"/>
      <c r="DM869"/>
      <c r="DN869" s="154"/>
      <c r="DO869"/>
      <c r="DP869"/>
      <c r="DQ869"/>
      <c r="DR869"/>
      <c r="DS869"/>
      <c r="DT869"/>
      <c r="DU869"/>
      <c r="DV869"/>
      <c r="DW869"/>
      <c r="DX869"/>
      <c r="DY869" s="154"/>
      <c r="DZ869"/>
      <c r="EA869"/>
      <c r="EB869"/>
      <c r="EC869"/>
      <c r="ED869"/>
      <c r="EE869"/>
      <c r="EF869" s="159"/>
      <c r="EG869"/>
      <c r="EH869"/>
      <c r="EI869"/>
      <c r="EJ869"/>
      <c r="EK869"/>
      <c r="EL869" s="149"/>
      <c r="EM869"/>
      <c r="EN869"/>
      <c r="EO869"/>
      <c r="EP869"/>
      <c r="EQ869"/>
      <c r="ER869" s="154"/>
      <c r="ES869"/>
      <c r="ET869"/>
      <c r="EU869"/>
      <c r="EV869"/>
      <c r="EW869"/>
      <c r="EX869"/>
      <c r="EY869"/>
      <c r="EZ869"/>
      <c r="FA869" s="154"/>
      <c r="FB869"/>
      <c r="FC869"/>
      <c r="FD869" s="154"/>
      <c r="FE869"/>
      <c r="FF869"/>
      <c r="FG869" s="154"/>
      <c r="FH869"/>
      <c r="FI869"/>
      <c r="FJ869" s="154"/>
      <c r="FK869"/>
      <c r="FL869"/>
      <c r="FM869" s="154"/>
      <c r="FN869"/>
      <c r="FO869"/>
      <c r="FP869" s="154"/>
      <c r="FQ869"/>
      <c r="FR869"/>
      <c r="FS869"/>
      <c r="FT869"/>
      <c r="FU869"/>
      <c r="FV869"/>
      <c r="FW869"/>
      <c r="FX869"/>
      <c r="FY869"/>
      <c r="FZ869"/>
      <c r="GA869" s="248"/>
    </row>
    <row r="870" spans="1:183" s="13" customFormat="1" ht="21">
      <c r="A870" s="134"/>
      <c r="B870" s="134"/>
      <c r="C870" s="134"/>
      <c r="D870" s="134"/>
      <c r="E870" s="186"/>
      <c r="F870" s="34"/>
      <c r="G870" s="34"/>
      <c r="H870" s="271"/>
      <c r="I870" s="131"/>
      <c r="J870" s="34"/>
      <c r="K870" s="271"/>
      <c r="L870" s="148"/>
      <c r="M870" s="131"/>
      <c r="N870" s="190"/>
      <c r="O870" s="144"/>
      <c r="P870" s="54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 s="154"/>
      <c r="BS870"/>
      <c r="BT870"/>
      <c r="BU870"/>
      <c r="BV870"/>
      <c r="BW870"/>
      <c r="BX870" s="154"/>
      <c r="BY870"/>
      <c r="BZ870"/>
      <c r="CA870" s="154"/>
      <c r="CB870"/>
      <c r="CC870"/>
      <c r="CD870" s="154"/>
      <c r="CE870"/>
      <c r="CF870"/>
      <c r="CG870"/>
      <c r="CH870"/>
      <c r="CI870"/>
      <c r="CJ870"/>
      <c r="CK870"/>
      <c r="CL870"/>
      <c r="CM870"/>
      <c r="CN870"/>
      <c r="CO870"/>
      <c r="CP870" s="154"/>
      <c r="CQ870"/>
      <c r="CR870"/>
      <c r="CS870"/>
      <c r="CT870"/>
      <c r="CU870"/>
      <c r="CV870" s="154"/>
      <c r="CW870"/>
      <c r="CX870"/>
      <c r="CY870"/>
      <c r="CZ870"/>
      <c r="DA870"/>
      <c r="DB870"/>
      <c r="DC870"/>
      <c r="DD870"/>
      <c r="DE870"/>
      <c r="DF870"/>
      <c r="DG870"/>
      <c r="DH870" s="154"/>
      <c r="DI870"/>
      <c r="DJ870"/>
      <c r="DK870" s="154"/>
      <c r="DL870"/>
      <c r="DM870"/>
      <c r="DN870" s="154"/>
      <c r="DO870"/>
      <c r="DP870"/>
      <c r="DQ870"/>
      <c r="DR870"/>
      <c r="DS870"/>
      <c r="DT870"/>
      <c r="DU870"/>
      <c r="DV870"/>
      <c r="DW870"/>
      <c r="DX870"/>
      <c r="DY870" s="154"/>
      <c r="DZ870"/>
      <c r="EA870"/>
      <c r="EB870"/>
      <c r="EC870"/>
      <c r="ED870"/>
      <c r="EE870"/>
      <c r="EF870" s="159"/>
      <c r="EG870"/>
      <c r="EH870"/>
      <c r="EI870"/>
      <c r="EJ870"/>
      <c r="EK870"/>
      <c r="EL870" s="149"/>
      <c r="EM870"/>
      <c r="EN870"/>
      <c r="EO870"/>
      <c r="EP870"/>
      <c r="EQ870"/>
      <c r="ER870" s="154"/>
      <c r="ES870"/>
      <c r="ET870"/>
      <c r="EU870"/>
      <c r="EV870"/>
      <c r="EW870"/>
      <c r="EX870"/>
      <c r="EY870"/>
      <c r="EZ870"/>
      <c r="FA870" s="154"/>
      <c r="FB870"/>
      <c r="FC870"/>
      <c r="FD870" s="154"/>
      <c r="FE870"/>
      <c r="FF870"/>
      <c r="FG870" s="154"/>
      <c r="FH870"/>
      <c r="FI870"/>
      <c r="FJ870" s="154"/>
      <c r="FK870"/>
      <c r="FL870"/>
      <c r="FM870" s="154"/>
      <c r="FN870"/>
      <c r="FO870"/>
      <c r="FP870" s="154"/>
      <c r="FQ870"/>
      <c r="FR870"/>
      <c r="FS870"/>
      <c r="FT870"/>
      <c r="FU870"/>
      <c r="FV870"/>
      <c r="FW870"/>
      <c r="FX870"/>
      <c r="FY870"/>
      <c r="FZ870"/>
      <c r="GA870" s="248"/>
    </row>
    <row r="871" spans="1:183" s="13" customFormat="1" ht="21">
      <c r="A871" s="134"/>
      <c r="B871" s="134"/>
      <c r="C871" s="134"/>
      <c r="D871" s="134"/>
      <c r="E871" s="186"/>
      <c r="F871" s="34"/>
      <c r="G871" s="34"/>
      <c r="H871" s="271"/>
      <c r="I871" s="131"/>
      <c r="J871" s="34"/>
      <c r="K871" s="271"/>
      <c r="L871" s="148"/>
      <c r="M871" s="131"/>
      <c r="N871" s="190"/>
      <c r="O871" s="144"/>
      <c r="P871" s="54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 s="154"/>
      <c r="BS871"/>
      <c r="BT871"/>
      <c r="BU871"/>
      <c r="BV871"/>
      <c r="BW871"/>
      <c r="BX871" s="154"/>
      <c r="BY871"/>
      <c r="BZ871"/>
      <c r="CA871" s="154"/>
      <c r="CB871"/>
      <c r="CC871"/>
      <c r="CD871" s="154"/>
      <c r="CE871"/>
      <c r="CF871"/>
      <c r="CG871"/>
      <c r="CH871"/>
      <c r="CI871"/>
      <c r="CJ871"/>
      <c r="CK871"/>
      <c r="CL871"/>
      <c r="CM871"/>
      <c r="CN871"/>
      <c r="CO871"/>
      <c r="CP871" s="154"/>
      <c r="CQ871"/>
      <c r="CR871"/>
      <c r="CS871"/>
      <c r="CT871"/>
      <c r="CU871"/>
      <c r="CV871" s="154"/>
      <c r="CW871"/>
      <c r="CX871"/>
      <c r="CY871"/>
      <c r="CZ871"/>
      <c r="DA871"/>
      <c r="DB871"/>
      <c r="DC871"/>
      <c r="DD871"/>
      <c r="DE871"/>
      <c r="DF871"/>
      <c r="DG871"/>
      <c r="DH871" s="154"/>
      <c r="DI871"/>
      <c r="DJ871"/>
      <c r="DK871" s="154"/>
      <c r="DL871"/>
      <c r="DM871"/>
      <c r="DN871" s="154"/>
      <c r="DO871"/>
      <c r="DP871"/>
      <c r="DQ871"/>
      <c r="DR871"/>
      <c r="DS871"/>
      <c r="DT871"/>
      <c r="DU871"/>
      <c r="DV871"/>
      <c r="DW871"/>
      <c r="DX871"/>
      <c r="DY871" s="154"/>
      <c r="DZ871"/>
      <c r="EA871"/>
      <c r="EB871"/>
      <c r="EC871"/>
      <c r="ED871"/>
      <c r="EE871"/>
      <c r="EF871" s="159"/>
      <c r="EG871"/>
      <c r="EH871"/>
      <c r="EI871"/>
      <c r="EJ871"/>
      <c r="EK871"/>
      <c r="EL871" s="149"/>
      <c r="EM871"/>
      <c r="EN871"/>
      <c r="EO871"/>
      <c r="EP871"/>
      <c r="EQ871"/>
      <c r="ER871" s="154"/>
      <c r="ES871"/>
      <c r="ET871"/>
      <c r="EU871"/>
      <c r="EV871"/>
      <c r="EW871"/>
      <c r="EX871"/>
      <c r="EY871"/>
      <c r="EZ871"/>
      <c r="FA871" s="154"/>
      <c r="FB871"/>
      <c r="FC871"/>
      <c r="FD871" s="154"/>
      <c r="FE871"/>
      <c r="FF871"/>
      <c r="FG871" s="154"/>
      <c r="FH871"/>
      <c r="FI871"/>
      <c r="FJ871" s="154"/>
      <c r="FK871"/>
      <c r="FL871"/>
      <c r="FM871" s="154"/>
      <c r="FN871"/>
      <c r="FO871"/>
      <c r="FP871" s="154"/>
      <c r="FQ871"/>
      <c r="FR871"/>
      <c r="FS871"/>
      <c r="FT871"/>
      <c r="FU871"/>
      <c r="FV871"/>
      <c r="FW871"/>
      <c r="FX871"/>
      <c r="FY871"/>
      <c r="FZ871"/>
      <c r="GA871" s="248"/>
    </row>
  </sheetData>
  <sheetProtection/>
  <mergeCells count="250">
    <mergeCell ref="GA4:GA5"/>
    <mergeCell ref="FV6:FV7"/>
    <mergeCell ref="FW6:FW7"/>
    <mergeCell ref="FX6:FX7"/>
    <mergeCell ref="FY6:FY7"/>
    <mergeCell ref="FZ6:FZ7"/>
    <mergeCell ref="FP6:FP7"/>
    <mergeCell ref="FQ6:FQ7"/>
    <mergeCell ref="FR6:FR7"/>
    <mergeCell ref="FS6:FS7"/>
    <mergeCell ref="FT6:FT7"/>
    <mergeCell ref="FU6:FU7"/>
    <mergeCell ref="FX5:FZ5"/>
    <mergeCell ref="FJ6:FJ7"/>
    <mergeCell ref="FK6:FK7"/>
    <mergeCell ref="FL6:FL7"/>
    <mergeCell ref="FM6:FM7"/>
    <mergeCell ref="FN6:FN7"/>
    <mergeCell ref="FO6:FO7"/>
    <mergeCell ref="FD6:FD7"/>
    <mergeCell ref="FE6:FE7"/>
    <mergeCell ref="FF6:FF7"/>
    <mergeCell ref="FG6:FG7"/>
    <mergeCell ref="FH6:FH7"/>
    <mergeCell ref="FI6:FI7"/>
    <mergeCell ref="EX6:EX7"/>
    <mergeCell ref="EY6:EY7"/>
    <mergeCell ref="EZ6:EZ7"/>
    <mergeCell ref="FA6:FA7"/>
    <mergeCell ref="FB6:FB7"/>
    <mergeCell ref="FC6:FC7"/>
    <mergeCell ref="ER6:ER7"/>
    <mergeCell ref="ES6:ES7"/>
    <mergeCell ref="ET6:ET7"/>
    <mergeCell ref="EU6:EU7"/>
    <mergeCell ref="EV6:EV7"/>
    <mergeCell ref="EW6:EW7"/>
    <mergeCell ref="EL6:EL7"/>
    <mergeCell ref="EM6:EM7"/>
    <mergeCell ref="EN6:EN7"/>
    <mergeCell ref="EO6:EO7"/>
    <mergeCell ref="EP6:EP7"/>
    <mergeCell ref="EQ6:EQ7"/>
    <mergeCell ref="EF6:EF7"/>
    <mergeCell ref="EG6:EG7"/>
    <mergeCell ref="EH6:EH7"/>
    <mergeCell ref="EI6:EI7"/>
    <mergeCell ref="EJ6:EJ7"/>
    <mergeCell ref="EK6:EK7"/>
    <mergeCell ref="DZ6:DZ7"/>
    <mergeCell ref="EA6:EA7"/>
    <mergeCell ref="EB6:EB7"/>
    <mergeCell ref="EC6:EC7"/>
    <mergeCell ref="ED6:ED7"/>
    <mergeCell ref="EE6:EE7"/>
    <mergeCell ref="DT6:DT7"/>
    <mergeCell ref="DU6:DU7"/>
    <mergeCell ref="DV6:DV7"/>
    <mergeCell ref="DW6:DW7"/>
    <mergeCell ref="DX6:DX7"/>
    <mergeCell ref="DY6:DY7"/>
    <mergeCell ref="DN6:DN7"/>
    <mergeCell ref="DO6:DO7"/>
    <mergeCell ref="DP6:DP7"/>
    <mergeCell ref="DQ6:DQ7"/>
    <mergeCell ref="DR6:DR7"/>
    <mergeCell ref="DS6:DS7"/>
    <mergeCell ref="DH6:DH7"/>
    <mergeCell ref="DI6:DI7"/>
    <mergeCell ref="DJ6:DJ7"/>
    <mergeCell ref="DK6:DK7"/>
    <mergeCell ref="DL6:DL7"/>
    <mergeCell ref="DM6:DM7"/>
    <mergeCell ref="DB6:DB7"/>
    <mergeCell ref="DC6:DC7"/>
    <mergeCell ref="DD6:DD7"/>
    <mergeCell ref="DE6:DE7"/>
    <mergeCell ref="DF6:DF7"/>
    <mergeCell ref="DG6:DG7"/>
    <mergeCell ref="CV6:CV7"/>
    <mergeCell ref="CW6:CW7"/>
    <mergeCell ref="CX6:CX7"/>
    <mergeCell ref="CY6:CY7"/>
    <mergeCell ref="CZ6:CZ7"/>
    <mergeCell ref="DA6:DA7"/>
    <mergeCell ref="CP6:CP7"/>
    <mergeCell ref="CQ6:CQ7"/>
    <mergeCell ref="CR6:CR7"/>
    <mergeCell ref="CS6:CS7"/>
    <mergeCell ref="CT6:CT7"/>
    <mergeCell ref="CU6:CU7"/>
    <mergeCell ref="CJ6:CJ7"/>
    <mergeCell ref="CK6:CK7"/>
    <mergeCell ref="CL6:CL7"/>
    <mergeCell ref="CM6:CM7"/>
    <mergeCell ref="CN6:CN7"/>
    <mergeCell ref="CO6:CO7"/>
    <mergeCell ref="CD6:CD7"/>
    <mergeCell ref="CE6:CE7"/>
    <mergeCell ref="CF6:CF7"/>
    <mergeCell ref="CG6:CG7"/>
    <mergeCell ref="CH6:CH7"/>
    <mergeCell ref="CI6:CI7"/>
    <mergeCell ref="BX6:BX7"/>
    <mergeCell ref="BY6:BY7"/>
    <mergeCell ref="BZ6:BZ7"/>
    <mergeCell ref="CA6:CA7"/>
    <mergeCell ref="CB6:CB7"/>
    <mergeCell ref="CC6:CC7"/>
    <mergeCell ref="BR6:BR7"/>
    <mergeCell ref="BS6:BS7"/>
    <mergeCell ref="BT6:BT7"/>
    <mergeCell ref="BU6:BU7"/>
    <mergeCell ref="BV6:BV7"/>
    <mergeCell ref="BW6:BW7"/>
    <mergeCell ref="BL6:BL7"/>
    <mergeCell ref="BM6:BM7"/>
    <mergeCell ref="BN6:BN7"/>
    <mergeCell ref="BO6:BO7"/>
    <mergeCell ref="BP6:BP7"/>
    <mergeCell ref="BQ6:BQ7"/>
    <mergeCell ref="BF6:BF7"/>
    <mergeCell ref="BG6:BG7"/>
    <mergeCell ref="BH6:BH7"/>
    <mergeCell ref="BI6:BI7"/>
    <mergeCell ref="BJ6:BJ7"/>
    <mergeCell ref="BK6:BK7"/>
    <mergeCell ref="AZ6:AZ7"/>
    <mergeCell ref="BA6:BA7"/>
    <mergeCell ref="BB6:BB7"/>
    <mergeCell ref="BC6:BC7"/>
    <mergeCell ref="BD6:BD7"/>
    <mergeCell ref="BE6:BE7"/>
    <mergeCell ref="AT6:AT7"/>
    <mergeCell ref="AU6:AU7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V6:V7"/>
    <mergeCell ref="W6:W7"/>
    <mergeCell ref="X6:X7"/>
    <mergeCell ref="Y6:Y7"/>
    <mergeCell ref="Z6:Z7"/>
    <mergeCell ref="AA6:AA7"/>
    <mergeCell ref="P6:P7"/>
    <mergeCell ref="Q6:Q7"/>
    <mergeCell ref="R6:R7"/>
    <mergeCell ref="S6:S7"/>
    <mergeCell ref="T6:T7"/>
    <mergeCell ref="U6:U7"/>
    <mergeCell ref="FF5:FH5"/>
    <mergeCell ref="FI5:FK5"/>
    <mergeCell ref="FL5:FN5"/>
    <mergeCell ref="FO5:FQ5"/>
    <mergeCell ref="FR5:FT5"/>
    <mergeCell ref="FU5:FW5"/>
    <mergeCell ref="EN5:EP5"/>
    <mergeCell ref="EQ5:ES5"/>
    <mergeCell ref="ET5:EV5"/>
    <mergeCell ref="EW5:EY5"/>
    <mergeCell ref="EZ5:FB5"/>
    <mergeCell ref="FC5:FE5"/>
    <mergeCell ref="DV5:DX5"/>
    <mergeCell ref="DY5:EA5"/>
    <mergeCell ref="EE5:EG5"/>
    <mergeCell ref="EH5:EJ5"/>
    <mergeCell ref="EK5:EM5"/>
    <mergeCell ref="DD5:DF5"/>
    <mergeCell ref="DG5:DI5"/>
    <mergeCell ref="DJ5:DL5"/>
    <mergeCell ref="DM5:DO5"/>
    <mergeCell ref="DP5:DR5"/>
    <mergeCell ref="DS5:DU5"/>
    <mergeCell ref="BQ5:BS5"/>
    <mergeCell ref="BQ4:FZ4"/>
    <mergeCell ref="P5:Q5"/>
    <mergeCell ref="R5:T5"/>
    <mergeCell ref="U5:W5"/>
    <mergeCell ref="X5:Z5"/>
    <mergeCell ref="AA5:AC5"/>
    <mergeCell ref="AD5:AF5"/>
    <mergeCell ref="AG5:AI5"/>
    <mergeCell ref="AJ5:AL5"/>
    <mergeCell ref="AM5:AO5"/>
    <mergeCell ref="CL5:CN5"/>
    <mergeCell ref="CO5:CQ5"/>
    <mergeCell ref="CR5:CT5"/>
    <mergeCell ref="CU5:CW5"/>
    <mergeCell ref="CX5:CZ5"/>
    <mergeCell ref="DA5:DC5"/>
    <mergeCell ref="BT5:BV5"/>
    <mergeCell ref="BW5:BY5"/>
    <mergeCell ref="BZ5:CB5"/>
    <mergeCell ref="CC5:CE5"/>
    <mergeCell ref="CF5:CH5"/>
    <mergeCell ref="CI5:CK5"/>
    <mergeCell ref="EB5:ED5"/>
    <mergeCell ref="R4:AI4"/>
    <mergeCell ref="AJ4:BD4"/>
    <mergeCell ref="BE4:BP4"/>
    <mergeCell ref="AP5:AR5"/>
    <mergeCell ref="AS5:AU5"/>
    <mergeCell ref="AV5:AX5"/>
    <mergeCell ref="AY5:BA5"/>
    <mergeCell ref="BB5:BD5"/>
    <mergeCell ref="BE5:BG5"/>
    <mergeCell ref="BH5:BJ5"/>
    <mergeCell ref="BK5:BM5"/>
    <mergeCell ref="BN5:BP5"/>
    <mergeCell ref="A1:O1"/>
    <mergeCell ref="A2:O2"/>
    <mergeCell ref="N3:O3"/>
    <mergeCell ref="A4:A7"/>
    <mergeCell ref="B4:B7"/>
    <mergeCell ref="C4:C7"/>
    <mergeCell ref="D4:D7"/>
    <mergeCell ref="E4:E7"/>
    <mergeCell ref="F4:H5"/>
    <mergeCell ref="I4:J5"/>
    <mergeCell ref="K4:K7"/>
    <mergeCell ref="L4:L5"/>
    <mergeCell ref="M4:O5"/>
    <mergeCell ref="F6:F7"/>
    <mergeCell ref="G6:G7"/>
    <mergeCell ref="H6:H7"/>
    <mergeCell ref="I6:I7"/>
    <mergeCell ref="J6:J7"/>
    <mergeCell ref="L6:L7"/>
    <mergeCell ref="M6:M7"/>
    <mergeCell ref="N6:N7"/>
    <mergeCell ref="O6:O7"/>
  </mergeCells>
  <printOptions/>
  <pageMargins left="0.3937007874015748" right="0.15748031496062992" top="0.4330708661417323" bottom="0.35433070866141736" header="0.31496062992125984" footer="0.31496062992125984"/>
  <pageSetup horizontalDpi="300" verticalDpi="300" orientation="landscape" paperSize="5" scale="52" r:id="rId1"/>
  <headerFooter>
    <oddHeader>&amp;R&amp;14&amp;P/&amp;N</oddHeader>
    <oddFooter>&amp;R&amp;14&amp;A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ATEC</dc:creator>
  <cp:keywords/>
  <dc:description/>
  <cp:lastModifiedBy>Thitirat</cp:lastModifiedBy>
  <cp:lastPrinted>2022-10-07T01:51:12Z</cp:lastPrinted>
  <dcterms:created xsi:type="dcterms:W3CDTF">2019-09-23T07:55:24Z</dcterms:created>
  <dcterms:modified xsi:type="dcterms:W3CDTF">2022-10-11T14:04:46Z</dcterms:modified>
  <cp:category/>
  <cp:version/>
  <cp:contentType/>
  <cp:contentStatus/>
</cp:coreProperties>
</file>