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FE2347D-F99B-43AB-A856-2931880EA33C}" xr6:coauthVersionLast="47" xr6:coauthVersionMax="47" xr10:uidLastSave="{00000000-0000-0000-0000-000000000000}"/>
  <bookViews>
    <workbookView xWindow="-120" yWindow="-120" windowWidth="20730" windowHeight="11160" activeTab="5" xr2:uid="{FA063DDF-CFCA-4584-BB77-8E98CD02EBC9}"/>
  </bookViews>
  <sheets>
    <sheet name="รวม" sheetId="1" r:id="rId1"/>
    <sheet name="เจ้าพนักงานธุรการ" sheetId="6" r:id="rId2"/>
    <sheet name="พิมพ์" sheetId="3" r:id="rId3"/>
    <sheet name="ทั่วไป" sheetId="4" r:id="rId4"/>
    <sheet name="ธูรการ" sheetId="5" r:id="rId5"/>
    <sheet name="สูตรการคำนวณ" sheetId="7" r:id="rId6"/>
    <sheet name="สรุป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7" l="1"/>
  <c r="F15" i="7"/>
  <c r="C9" i="2"/>
  <c r="E16" i="6"/>
  <c r="E14" i="6"/>
  <c r="E13" i="6"/>
  <c r="E12" i="6"/>
  <c r="E11" i="6"/>
  <c r="E10" i="6"/>
  <c r="E9" i="6"/>
  <c r="E8" i="6"/>
  <c r="E7" i="6"/>
  <c r="E6" i="6"/>
  <c r="E5" i="6"/>
  <c r="E4" i="6"/>
  <c r="E35" i="1"/>
  <c r="E27" i="1"/>
  <c r="E15" i="1"/>
  <c r="E14" i="1"/>
  <c r="E13" i="1"/>
  <c r="E12" i="1"/>
  <c r="D33" i="1"/>
  <c r="E31" i="1"/>
  <c r="C33" i="1"/>
  <c r="E30" i="1"/>
  <c r="E29" i="1"/>
  <c r="E28" i="1"/>
  <c r="E9" i="1"/>
  <c r="D14" i="6"/>
  <c r="C14" i="6"/>
  <c r="E13" i="5"/>
  <c r="E10" i="1"/>
  <c r="E11" i="1"/>
  <c r="E12" i="4"/>
  <c r="D10" i="4"/>
  <c r="E8" i="4"/>
  <c r="E10" i="4" s="1"/>
  <c r="C10" i="4"/>
  <c r="E14" i="3"/>
  <c r="D11" i="5"/>
  <c r="C11" i="5"/>
  <c r="E9" i="5"/>
  <c r="E8" i="5"/>
  <c r="E7" i="5"/>
  <c r="E6" i="5"/>
  <c r="E5" i="5"/>
  <c r="E11" i="5" s="1"/>
  <c r="E4" i="5"/>
  <c r="E7" i="4"/>
  <c r="E6" i="4"/>
  <c r="E5" i="4"/>
  <c r="E4" i="4"/>
  <c r="D12" i="3"/>
  <c r="C12" i="3"/>
  <c r="E10" i="3"/>
  <c r="E9" i="3"/>
  <c r="E8" i="3"/>
  <c r="E7" i="3"/>
  <c r="E6" i="3"/>
  <c r="E5" i="3"/>
  <c r="E4" i="3"/>
  <c r="E16" i="1"/>
  <c r="E26" i="1"/>
  <c r="E25" i="1"/>
  <c r="E24" i="1"/>
  <c r="E23" i="1"/>
  <c r="E5" i="1"/>
  <c r="E6" i="1"/>
  <c r="E7" i="1"/>
  <c r="E8" i="1"/>
  <c r="E17" i="1"/>
  <c r="E18" i="1"/>
  <c r="E19" i="1"/>
  <c r="E21" i="1"/>
  <c r="E22" i="1"/>
  <c r="E20" i="1"/>
  <c r="E4" i="1"/>
  <c r="E33" i="1" l="1"/>
  <c r="E12" i="3"/>
</calcChain>
</file>

<file path=xl/sharedStrings.xml><?xml version="1.0" encoding="utf-8"?>
<sst xmlns="http://schemas.openxmlformats.org/spreadsheetml/2006/main" count="194" uniqueCount="66">
  <si>
    <t>ขั้นตอนการกำหนดอัตรากำลังตามปริมาณงานและมาตรฐานเวลาการปฏิบัติงาน</t>
  </si>
  <si>
    <t>การดำเนินการเกี่ยวกับงานธุรการ</t>
  </si>
  <si>
    <t>ลำดับ</t>
  </si>
  <si>
    <t>กิจกรรม</t>
  </si>
  <si>
    <t>เวลาที่ใช้
(นาที)</t>
  </si>
  <si>
    <t>ปริมาณงาน
ต่อปี</t>
  </si>
  <si>
    <t>รวม
ระยะเวลา</t>
  </si>
  <si>
    <t>ผู้ปฏิบัติ</t>
  </si>
  <si>
    <t>ลงทะเบียนรับหนังสือในระบบสารบรรณอิเล็กทรอนิกส์</t>
  </si>
  <si>
    <t>ลงทะเบียนส่งหนังสือในระบบสารบรรณอิเล็กทรอนิกส์</t>
  </si>
  <si>
    <t>ตรวจสอบความถูกต้องและคัดแยกหนังสือทั้งภายในและภายนอก</t>
  </si>
  <si>
    <t>จัดส่งหนังสือเอกสารของทางราชการให้หน่วยงานที่เกี่ยวข้อง</t>
  </si>
  <si>
    <t>ตรวจสอบพัสดุคงเหลือประจำปีของสำนักเทคโนโลยีชีวภัณฑ์สัตว์</t>
  </si>
  <si>
    <t>สรุปพัสดุคงเหลือประจำปีของสำนักเทคโนโลยีชีวภัณฑ์สัตว์</t>
  </si>
  <si>
    <t>ร่างจัดทำหนังสือตอบโต้ระหว่างหน่วยงาน</t>
  </si>
  <si>
    <t xml:space="preserve">จัดทำบัญชีวัสดุหน่วยย่อยของฝ่ายบริหารทั่วไป </t>
  </si>
  <si>
    <t>รับโทรศัพท์ประสานงานภายนอก-ภายใน สำนักฯ</t>
  </si>
  <si>
    <t>รับพัสดุ จดหมายจากส่วนกลาง และตู้ปณ.สำนักฯ</t>
  </si>
  <si>
    <t>ลงทะเบียนรับหนังสือในสมุดรับ ภายนอก-ภายใน หน่วยงาน</t>
  </si>
  <si>
    <t>ดูแล นัดหมาย ประสานงาน รายละเอียดเรื่องยานพาหนะระหว่างไปราชการ</t>
  </si>
  <si>
    <t>พนักงานธุรการ</t>
  </si>
  <si>
    <t>ควบคุม ประสานงาน ติดตาม จัดเก็บ รวบรวมหลักฐานข้อมูลเข้าแฟ้มงาน</t>
  </si>
  <si>
    <t>ลงบันทึกคำสั่งการในสมุดลงรับและระบบสารบรรณอิเล็กทรอนิกส์</t>
  </si>
  <si>
    <t>ลงทะเบียนส่งหนังสือในสมุดส่ง ภายนอก-ภายใน หน่วยงาน</t>
  </si>
  <si>
    <t>การประเมินค่างานของพนักงานเงินทุนหมุนเวียน</t>
  </si>
  <si>
    <t>พนักงานพิมพ์</t>
  </si>
  <si>
    <t>พนักงานทั่วไป</t>
  </si>
  <si>
    <t>ทำสำเนาเอกสารแจ้งเวียนหนังสือให้หน่วยงานภายใน-ภายนอก</t>
  </si>
  <si>
    <t xml:space="preserve">จำนวนคน </t>
  </si>
  <si>
    <t>งานธุรการและงานสารบรรณ</t>
  </si>
  <si>
    <t>จำนวนที่ขอ
กำหนดกรอบ
(อัตรา)</t>
  </si>
  <si>
    <t>กำหนดอัตราตามปริมาณงาน
และมาตรฐานเวลาปฏิบัติงาน
(อัตรา)</t>
  </si>
  <si>
    <t>จำนวนที่มีอยู่เดิม
(อัตรา)</t>
  </si>
  <si>
    <t>รวม</t>
  </si>
  <si>
    <t xml:space="preserve"> - </t>
  </si>
  <si>
    <t>ดูแล นัดหมาย ประสานงาน รายละเอียดเรื่องยานพาหนะไปราชการ</t>
  </si>
  <si>
    <t>รับพัสดุ จดหมายจากส่วนกลาง และจากปณ.สำนักฯ</t>
  </si>
  <si>
    <t>จัดเอกสารเข้าแฟ้มนำเสนอผู้มีอำนาจลงนามในหนังสือ</t>
  </si>
  <si>
    <t>จัดทำใบเบิกวัสดุเชื้อเพลิงในระบบบริหารจัดการคลังวัสดุ สทช.</t>
  </si>
  <si>
    <t>เจ้าพนักงานธุรการชำนาญงาน</t>
  </si>
  <si>
    <t>เกษียณหนังสือเพื่อเสนอผู้อำนวยการสำนักฯ ลงนาม</t>
  </si>
  <si>
    <t>เจ้าพนักงานธุรการ</t>
  </si>
  <si>
    <t>ประสาน กำกับ ดูแล ตัวชี้วัดที่ 4.1 การบริหารความเสี่ยงและการควบคุมภายใน</t>
  </si>
  <si>
    <t>ประสาน กำกับ ดูแล ตัวชี้วัดที่ 5.1 บทบาทคณะกรรมการบริหารเงินทุนหมุนเวียน 
การจัดให้มีหรือทบทวนแผนยุทธศาสตร์ระยะยาว (3 - 5 ปี) และแผนปฏิบัติการ ประจำปีบัญชี 2567</t>
  </si>
  <si>
    <t>ควบคุม กำกับ ดูแล งานธุรการและงานสารบรรณ</t>
  </si>
  <si>
    <t xml:space="preserve">ตรวจติดตามการดำเนินกิจกรรม 5 ส ของแต่ละกลุ่ม/ฝ่าย เพื่อให้ดำเนินการให้ได้
ตามเกณฑ์มาตรฐานกลาง การจัดพื้นที่ 5 ส ของกรมปศุสัตว์ และ Check List 
5 ส ที่กรมปศุสัตว์กำหนด </t>
  </si>
  <si>
    <t>จัดหนังสือเข้าแฟ้มเพื่อเสนอผู้อำนวยการสำนักฯ ลงนาม</t>
  </si>
  <si>
    <t>จัดทําเรื่องขออนุมัติการประชุมและบันทึกรายงานการประชุมพร้อมส่ง     
รายงานการประชุม</t>
  </si>
  <si>
    <t xml:space="preserve">เก็บ-ค้นหาหนังสือราชการ รวบรวมสถิติข้อมูลต่างๆ </t>
  </si>
  <si>
    <t>พิมพ์หนังสือราชการ</t>
  </si>
  <si>
    <t>ตรวจทานหนังสือราชการ</t>
  </si>
  <si>
    <t>จัดตั้งงบประมาณประจำปีของฝ่ายบริหารทั่วไป</t>
  </si>
  <si>
    <t>มาตรฐานเวลาการปฏิบัติงานต่อปี</t>
  </si>
  <si>
    <t>มาตรฐานเวลาการปฏิบัติงานของข้าราชการพลเรือน</t>
  </si>
  <si>
    <t>240 วัน วันละ 7 ชั่วโมง/คน/ปี</t>
  </si>
  <si>
    <t>100,800 นาที</t>
  </si>
  <si>
    <t>การกำหนดอัตรากำลังตามปริมาณงานและมาตรฐานเวลาการปฏิบัติงาน</t>
  </si>
  <si>
    <t xml:space="preserve">จากสูตร       </t>
  </si>
  <si>
    <t xml:space="preserve">จำนวนบุคลากร              </t>
  </si>
  <si>
    <t>ปริมาณงาน x เวลาที่ใช้</t>
  </si>
  <si>
    <t xml:space="preserve"> =</t>
  </si>
  <si>
    <t>การดำเนินการเกี่ยวกับงานธุรการและงานสารบรรณ</t>
  </si>
  <si>
    <t>นาที</t>
  </si>
  <si>
    <t xml:space="preserve">มาตรฐานเวลาการปฏิบัติงานต่อปี </t>
  </si>
  <si>
    <t>จำนวนบุคลากร</t>
  </si>
  <si>
    <t>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</si>
</sst>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93" formatCode="0.000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187" fontId="2" fillId="0" borderId="0" xfId="0" applyNumberFormat="1" applyFont="1"/>
    <xf numFmtId="43" fontId="2" fillId="0" borderId="0" xfId="0" applyNumberFormat="1" applyFont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87" fontId="2" fillId="0" borderId="4" xfId="1" applyNumberFormat="1" applyFont="1" applyBorder="1"/>
    <xf numFmtId="187" fontId="2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87" fontId="2" fillId="0" borderId="0" xfId="1" applyNumberFormat="1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top" wrapText="1"/>
    </xf>
    <xf numFmtId="187" fontId="2" fillId="0" borderId="4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187" fontId="2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/>
    <xf numFmtId="187" fontId="5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187" fontId="5" fillId="0" borderId="5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93" fontId="5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08AC-B7B0-4BEE-B909-F95CD5FF9143}">
  <dimension ref="A1:F36"/>
  <sheetViews>
    <sheetView topLeftCell="A16" zoomScale="120" zoomScaleNormal="120" workbookViewId="0">
      <selection activeCell="A2" sqref="A2"/>
    </sheetView>
  </sheetViews>
  <sheetFormatPr defaultRowHeight="21" x14ac:dyDescent="0.35"/>
  <cols>
    <col min="1" max="1" width="6.125" style="1" customWidth="1"/>
    <col min="2" max="2" width="58.75" style="1" customWidth="1"/>
    <col min="3" max="3" width="8" style="1" customWidth="1"/>
    <col min="4" max="4" width="9.125" style="1" bestFit="1" customWidth="1"/>
    <col min="5" max="5" width="9.875" style="1" bestFit="1" customWidth="1"/>
    <col min="6" max="6" width="14.625" style="1" customWidth="1"/>
    <col min="7" max="16384" width="9" style="1"/>
  </cols>
  <sheetData>
    <row r="1" spans="1:6" x14ac:dyDescent="0.35">
      <c r="A1" s="1" t="s">
        <v>0</v>
      </c>
    </row>
    <row r="2" spans="1:6" x14ac:dyDescent="0.35">
      <c r="A2" s="1" t="s">
        <v>61</v>
      </c>
    </row>
    <row r="3" spans="1:6" ht="40.5" customHeight="1" x14ac:dyDescent="0.35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5" t="s">
        <v>7</v>
      </c>
    </row>
    <row r="4" spans="1:6" x14ac:dyDescent="0.35">
      <c r="A4" s="11">
        <v>1</v>
      </c>
      <c r="B4" s="12" t="s">
        <v>10</v>
      </c>
      <c r="C4" s="11">
        <v>5</v>
      </c>
      <c r="D4" s="13">
        <v>7500</v>
      </c>
      <c r="E4" s="13">
        <f>C4*D4</f>
        <v>37500</v>
      </c>
      <c r="F4" s="12" t="s">
        <v>25</v>
      </c>
    </row>
    <row r="5" spans="1:6" x14ac:dyDescent="0.35">
      <c r="A5" s="11">
        <v>2</v>
      </c>
      <c r="B5" s="12" t="s">
        <v>8</v>
      </c>
      <c r="C5" s="11">
        <v>5</v>
      </c>
      <c r="D5" s="13">
        <v>1850</v>
      </c>
      <c r="E5" s="13">
        <f t="shared" ref="E5:E31" si="0">C5*D5</f>
        <v>9250</v>
      </c>
      <c r="F5" s="12" t="s">
        <v>25</v>
      </c>
    </row>
    <row r="6" spans="1:6" x14ac:dyDescent="0.35">
      <c r="A6" s="11">
        <v>3</v>
      </c>
      <c r="B6" s="12" t="s">
        <v>18</v>
      </c>
      <c r="C6" s="11">
        <v>5</v>
      </c>
      <c r="D6" s="13">
        <v>6850</v>
      </c>
      <c r="E6" s="13">
        <f t="shared" si="0"/>
        <v>34250</v>
      </c>
      <c r="F6" s="12" t="s">
        <v>26</v>
      </c>
    </row>
    <row r="7" spans="1:6" x14ac:dyDescent="0.35">
      <c r="A7" s="11">
        <v>4</v>
      </c>
      <c r="B7" s="12" t="s">
        <v>9</v>
      </c>
      <c r="C7" s="11">
        <v>5</v>
      </c>
      <c r="D7" s="13">
        <v>1750</v>
      </c>
      <c r="E7" s="13">
        <f t="shared" si="0"/>
        <v>8750</v>
      </c>
      <c r="F7" s="12" t="s">
        <v>25</v>
      </c>
    </row>
    <row r="8" spans="1:6" x14ac:dyDescent="0.35">
      <c r="A8" s="11">
        <v>5</v>
      </c>
      <c r="B8" s="12" t="s">
        <v>23</v>
      </c>
      <c r="C8" s="11">
        <v>5</v>
      </c>
      <c r="D8" s="13">
        <v>1200</v>
      </c>
      <c r="E8" s="13">
        <f t="shared" si="0"/>
        <v>6000</v>
      </c>
      <c r="F8" s="12" t="s">
        <v>26</v>
      </c>
    </row>
    <row r="9" spans="1:6" x14ac:dyDescent="0.35">
      <c r="A9" s="11">
        <v>6</v>
      </c>
      <c r="B9" s="12" t="s">
        <v>40</v>
      </c>
      <c r="C9" s="11">
        <v>2</v>
      </c>
      <c r="D9" s="13">
        <v>7500</v>
      </c>
      <c r="E9" s="13">
        <f t="shared" si="0"/>
        <v>15000</v>
      </c>
      <c r="F9" s="12" t="s">
        <v>41</v>
      </c>
    </row>
    <row r="10" spans="1:6" x14ac:dyDescent="0.35">
      <c r="A10" s="11">
        <v>7</v>
      </c>
      <c r="B10" s="25" t="s">
        <v>46</v>
      </c>
      <c r="C10" s="11">
        <v>10</v>
      </c>
      <c r="D10" s="13">
        <v>480</v>
      </c>
      <c r="E10" s="13">
        <f t="shared" si="0"/>
        <v>4800</v>
      </c>
      <c r="F10" s="12" t="s">
        <v>26</v>
      </c>
    </row>
    <row r="11" spans="1:6" x14ac:dyDescent="0.35">
      <c r="A11" s="11">
        <v>8</v>
      </c>
      <c r="B11" s="12" t="s">
        <v>22</v>
      </c>
      <c r="C11" s="11">
        <v>3</v>
      </c>
      <c r="D11" s="13">
        <v>7500</v>
      </c>
      <c r="E11" s="13">
        <f t="shared" ref="E11:E16" si="1">C11*D11</f>
        <v>22500</v>
      </c>
      <c r="F11" s="12" t="s">
        <v>25</v>
      </c>
    </row>
    <row r="12" spans="1:6" x14ac:dyDescent="0.35">
      <c r="A12" s="11">
        <v>9</v>
      </c>
      <c r="B12" s="12" t="s">
        <v>48</v>
      </c>
      <c r="C12" s="11">
        <v>3</v>
      </c>
      <c r="D12" s="13">
        <v>350</v>
      </c>
      <c r="E12" s="13">
        <f t="shared" si="1"/>
        <v>1050</v>
      </c>
      <c r="F12" s="12" t="s">
        <v>41</v>
      </c>
    </row>
    <row r="13" spans="1:6" ht="42" x14ac:dyDescent="0.35">
      <c r="A13" s="15">
        <v>10</v>
      </c>
      <c r="B13" s="26" t="s">
        <v>47</v>
      </c>
      <c r="C13" s="15">
        <v>30</v>
      </c>
      <c r="D13" s="21">
        <v>30</v>
      </c>
      <c r="E13" s="21">
        <f t="shared" si="1"/>
        <v>900</v>
      </c>
      <c r="F13" s="22" t="s">
        <v>41</v>
      </c>
    </row>
    <row r="14" spans="1:6" x14ac:dyDescent="0.35">
      <c r="A14" s="11">
        <v>11</v>
      </c>
      <c r="B14" s="26" t="s">
        <v>49</v>
      </c>
      <c r="C14" s="15">
        <v>5</v>
      </c>
      <c r="D14" s="21">
        <v>285</v>
      </c>
      <c r="E14" s="21">
        <f t="shared" si="1"/>
        <v>1425</v>
      </c>
      <c r="F14" s="22" t="s">
        <v>41</v>
      </c>
    </row>
    <row r="15" spans="1:6" x14ac:dyDescent="0.35">
      <c r="A15" s="11">
        <v>12</v>
      </c>
      <c r="B15" s="23" t="s">
        <v>50</v>
      </c>
      <c r="C15" s="15">
        <v>3</v>
      </c>
      <c r="D15" s="21">
        <v>1200</v>
      </c>
      <c r="E15" s="21">
        <f t="shared" si="1"/>
        <v>3600</v>
      </c>
      <c r="F15" s="22" t="s">
        <v>41</v>
      </c>
    </row>
    <row r="16" spans="1:6" x14ac:dyDescent="0.35">
      <c r="A16" s="15">
        <v>13</v>
      </c>
      <c r="B16" s="12" t="s">
        <v>38</v>
      </c>
      <c r="C16" s="11">
        <v>5</v>
      </c>
      <c r="D16" s="13">
        <v>480</v>
      </c>
      <c r="E16" s="13">
        <f t="shared" si="1"/>
        <v>2400</v>
      </c>
      <c r="F16" s="12" t="s">
        <v>20</v>
      </c>
    </row>
    <row r="17" spans="1:6" x14ac:dyDescent="0.35">
      <c r="A17" s="11">
        <v>14</v>
      </c>
      <c r="B17" s="12" t="s">
        <v>14</v>
      </c>
      <c r="C17" s="11">
        <v>20</v>
      </c>
      <c r="D17" s="13">
        <v>300</v>
      </c>
      <c r="E17" s="13">
        <f t="shared" si="0"/>
        <v>6000</v>
      </c>
      <c r="F17" s="12" t="s">
        <v>20</v>
      </c>
    </row>
    <row r="18" spans="1:6" x14ac:dyDescent="0.35">
      <c r="A18" s="11">
        <v>15</v>
      </c>
      <c r="B18" s="12" t="s">
        <v>21</v>
      </c>
      <c r="C18" s="11">
        <v>20</v>
      </c>
      <c r="D18" s="13">
        <v>4500</v>
      </c>
      <c r="E18" s="13">
        <f t="shared" si="0"/>
        <v>90000</v>
      </c>
      <c r="F18" s="12" t="s">
        <v>25</v>
      </c>
    </row>
    <row r="19" spans="1:6" x14ac:dyDescent="0.35">
      <c r="A19" s="15">
        <v>16</v>
      </c>
      <c r="B19" s="12" t="s">
        <v>11</v>
      </c>
      <c r="C19" s="11">
        <v>30</v>
      </c>
      <c r="D19" s="13">
        <v>2000</v>
      </c>
      <c r="E19" s="13">
        <f t="shared" si="0"/>
        <v>60000</v>
      </c>
      <c r="F19" s="12" t="s">
        <v>20</v>
      </c>
    </row>
    <row r="20" spans="1:6" x14ac:dyDescent="0.35">
      <c r="A20" s="11">
        <v>17</v>
      </c>
      <c r="B20" s="12" t="s">
        <v>27</v>
      </c>
      <c r="C20" s="11">
        <v>5</v>
      </c>
      <c r="D20" s="13">
        <v>8000</v>
      </c>
      <c r="E20" s="13">
        <f>C20*D20</f>
        <v>40000</v>
      </c>
      <c r="F20" s="12" t="s">
        <v>26</v>
      </c>
    </row>
    <row r="21" spans="1:6" x14ac:dyDescent="0.35">
      <c r="A21" s="11">
        <v>18</v>
      </c>
      <c r="B21" s="12" t="s">
        <v>12</v>
      </c>
      <c r="C21" s="14">
        <v>4500</v>
      </c>
      <c r="D21" s="13">
        <v>1</v>
      </c>
      <c r="E21" s="13">
        <f t="shared" si="0"/>
        <v>4500</v>
      </c>
      <c r="F21" s="12" t="s">
        <v>20</v>
      </c>
    </row>
    <row r="22" spans="1:6" x14ac:dyDescent="0.35">
      <c r="A22" s="15">
        <v>19</v>
      </c>
      <c r="B22" s="12" t="s">
        <v>13</v>
      </c>
      <c r="C22" s="14">
        <v>4500</v>
      </c>
      <c r="D22" s="13">
        <v>1</v>
      </c>
      <c r="E22" s="13">
        <f t="shared" si="0"/>
        <v>4500</v>
      </c>
      <c r="F22" s="12" t="s">
        <v>20</v>
      </c>
    </row>
    <row r="23" spans="1:6" x14ac:dyDescent="0.35">
      <c r="A23" s="11">
        <v>20</v>
      </c>
      <c r="B23" s="12" t="s">
        <v>15</v>
      </c>
      <c r="C23" s="11">
        <v>180</v>
      </c>
      <c r="D23" s="14">
        <v>4</v>
      </c>
      <c r="E23" s="13">
        <f t="shared" si="0"/>
        <v>720</v>
      </c>
      <c r="F23" s="12" t="s">
        <v>20</v>
      </c>
    </row>
    <row r="24" spans="1:6" x14ac:dyDescent="0.35">
      <c r="A24" s="11">
        <v>21</v>
      </c>
      <c r="B24" s="12" t="s">
        <v>16</v>
      </c>
      <c r="C24" s="11">
        <v>2</v>
      </c>
      <c r="D24" s="13">
        <v>10000</v>
      </c>
      <c r="E24" s="13">
        <f t="shared" si="0"/>
        <v>20000</v>
      </c>
      <c r="F24" s="12" t="s">
        <v>25</v>
      </c>
    </row>
    <row r="25" spans="1:6" x14ac:dyDescent="0.35">
      <c r="A25" s="15">
        <v>22</v>
      </c>
      <c r="B25" s="12" t="s">
        <v>17</v>
      </c>
      <c r="C25" s="11">
        <v>10</v>
      </c>
      <c r="D25" s="13">
        <v>250</v>
      </c>
      <c r="E25" s="13">
        <f t="shared" si="0"/>
        <v>2500</v>
      </c>
      <c r="F25" s="12" t="s">
        <v>26</v>
      </c>
    </row>
    <row r="26" spans="1:6" x14ac:dyDescent="0.35">
      <c r="A26" s="11">
        <v>23</v>
      </c>
      <c r="B26" s="12" t="s">
        <v>19</v>
      </c>
      <c r="C26" s="11">
        <v>10</v>
      </c>
      <c r="D26" s="13">
        <v>300</v>
      </c>
      <c r="E26" s="13">
        <f t="shared" si="0"/>
        <v>3000</v>
      </c>
      <c r="F26" s="12" t="s">
        <v>25</v>
      </c>
    </row>
    <row r="27" spans="1:6" x14ac:dyDescent="0.35">
      <c r="A27" s="15">
        <v>24</v>
      </c>
      <c r="B27" s="12" t="s">
        <v>51</v>
      </c>
      <c r="C27" s="14">
        <v>4200</v>
      </c>
      <c r="D27" s="13">
        <v>1</v>
      </c>
      <c r="E27" s="13">
        <f t="shared" si="0"/>
        <v>4200</v>
      </c>
      <c r="F27" s="12" t="s">
        <v>41</v>
      </c>
    </row>
    <row r="28" spans="1:6" x14ac:dyDescent="0.35">
      <c r="A28" s="11">
        <v>25</v>
      </c>
      <c r="B28" s="12" t="s">
        <v>42</v>
      </c>
      <c r="C28" s="14">
        <v>12600</v>
      </c>
      <c r="D28" s="13">
        <v>2</v>
      </c>
      <c r="E28" s="13">
        <f t="shared" si="0"/>
        <v>25200</v>
      </c>
      <c r="F28" s="12" t="s">
        <v>41</v>
      </c>
    </row>
    <row r="29" spans="1:6" ht="63" x14ac:dyDescent="0.35">
      <c r="A29" s="15">
        <v>26</v>
      </c>
      <c r="B29" s="20" t="s">
        <v>43</v>
      </c>
      <c r="C29" s="24">
        <v>12600</v>
      </c>
      <c r="D29" s="21">
        <v>2</v>
      </c>
      <c r="E29" s="21">
        <f t="shared" si="0"/>
        <v>25200</v>
      </c>
      <c r="F29" s="22" t="s">
        <v>41</v>
      </c>
    </row>
    <row r="30" spans="1:6" x14ac:dyDescent="0.35">
      <c r="A30" s="11">
        <v>27</v>
      </c>
      <c r="B30" s="12" t="s">
        <v>44</v>
      </c>
      <c r="C30" s="11">
        <v>30</v>
      </c>
      <c r="D30" s="13">
        <v>5000</v>
      </c>
      <c r="E30" s="13">
        <f t="shared" si="0"/>
        <v>150000</v>
      </c>
      <c r="F30" s="22" t="s">
        <v>41</v>
      </c>
    </row>
    <row r="31" spans="1:6" ht="63" x14ac:dyDescent="0.35">
      <c r="A31" s="15">
        <v>28</v>
      </c>
      <c r="B31" s="23" t="s">
        <v>45</v>
      </c>
      <c r="C31" s="24">
        <v>4200</v>
      </c>
      <c r="D31" s="21">
        <v>1</v>
      </c>
      <c r="E31" s="21">
        <f t="shared" si="0"/>
        <v>4200</v>
      </c>
      <c r="F31" s="22" t="s">
        <v>41</v>
      </c>
    </row>
    <row r="32" spans="1:6" x14ac:dyDescent="0.35">
      <c r="A32" s="2"/>
      <c r="B32" s="18"/>
      <c r="C32" s="2"/>
      <c r="D32" s="17"/>
      <c r="E32" s="17"/>
      <c r="F32" s="19"/>
    </row>
    <row r="33" spans="1:5" ht="21.75" thickBot="1" x14ac:dyDescent="0.4">
      <c r="A33" s="2"/>
      <c r="C33" s="6">
        <f>SUM(C4:C31)</f>
        <v>42993</v>
      </c>
      <c r="D33" s="7">
        <f>SUM(D4:D31)</f>
        <v>67337</v>
      </c>
      <c r="E33" s="7">
        <f>SUM(E4:E31)</f>
        <v>587445</v>
      </c>
    </row>
    <row r="34" spans="1:5" ht="21.75" thickTop="1" x14ac:dyDescent="0.35">
      <c r="E34" s="4"/>
    </row>
    <row r="35" spans="1:5" x14ac:dyDescent="0.35">
      <c r="B35" s="1" t="s">
        <v>28</v>
      </c>
      <c r="E35" s="1">
        <f>587445/100800</f>
        <v>5.8278273809523808</v>
      </c>
    </row>
    <row r="36" spans="1:5" x14ac:dyDescent="0.35">
      <c r="B36" s="5"/>
      <c r="C36" s="4"/>
    </row>
  </sheetData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1BD7-0292-4724-9B86-C72E33D93919}">
  <dimension ref="A1:F17"/>
  <sheetViews>
    <sheetView topLeftCell="A7" workbookViewId="0">
      <selection activeCell="E4" sqref="E4"/>
    </sheetView>
  </sheetViews>
  <sheetFormatPr defaultRowHeight="21" x14ac:dyDescent="0.35"/>
  <cols>
    <col min="1" max="1" width="6.125" style="1" customWidth="1"/>
    <col min="2" max="2" width="57.875" style="1" customWidth="1"/>
    <col min="3" max="3" width="8" style="1" customWidth="1"/>
    <col min="4" max="4" width="9.125" style="1" bestFit="1" customWidth="1"/>
    <col min="5" max="5" width="9.875" style="1" bestFit="1" customWidth="1"/>
    <col min="6" max="6" width="15.25" style="1" customWidth="1"/>
    <col min="7" max="16384" width="9" style="1"/>
  </cols>
  <sheetData>
    <row r="1" spans="1:6" x14ac:dyDescent="0.35">
      <c r="A1" s="1" t="s">
        <v>0</v>
      </c>
    </row>
    <row r="2" spans="1:6" x14ac:dyDescent="0.35">
      <c r="A2" s="1" t="s">
        <v>1</v>
      </c>
    </row>
    <row r="3" spans="1:6" ht="40.5" customHeight="1" x14ac:dyDescent="0.35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5" t="s">
        <v>7</v>
      </c>
    </row>
    <row r="4" spans="1:6" x14ac:dyDescent="0.35">
      <c r="A4" s="11">
        <v>1</v>
      </c>
      <c r="B4" s="12" t="s">
        <v>40</v>
      </c>
      <c r="C4" s="11">
        <v>2</v>
      </c>
      <c r="D4" s="13">
        <v>7500</v>
      </c>
      <c r="E4" s="13">
        <f t="shared" ref="E4" si="0">C4*D4</f>
        <v>15000</v>
      </c>
      <c r="F4" s="12" t="s">
        <v>41</v>
      </c>
    </row>
    <row r="5" spans="1:6" x14ac:dyDescent="0.35">
      <c r="A5" s="11">
        <v>2</v>
      </c>
      <c r="B5" s="12" t="s">
        <v>48</v>
      </c>
      <c r="C5" s="11">
        <v>3</v>
      </c>
      <c r="D5" s="13">
        <v>350</v>
      </c>
      <c r="E5" s="13">
        <f>C5*D5</f>
        <v>1050</v>
      </c>
      <c r="F5" s="12" t="s">
        <v>41</v>
      </c>
    </row>
    <row r="6" spans="1:6" ht="48.75" customHeight="1" x14ac:dyDescent="0.35">
      <c r="A6" s="15">
        <v>3</v>
      </c>
      <c r="B6" s="26" t="s">
        <v>47</v>
      </c>
      <c r="C6" s="15">
        <v>30</v>
      </c>
      <c r="D6" s="21">
        <v>30</v>
      </c>
      <c r="E6" s="21">
        <f>C6*D6</f>
        <v>900</v>
      </c>
      <c r="F6" s="22" t="s">
        <v>41</v>
      </c>
    </row>
    <row r="7" spans="1:6" x14ac:dyDescent="0.35">
      <c r="A7" s="11">
        <v>4</v>
      </c>
      <c r="B7" s="26" t="s">
        <v>49</v>
      </c>
      <c r="C7" s="15">
        <v>5</v>
      </c>
      <c r="D7" s="21">
        <v>285</v>
      </c>
      <c r="E7" s="21">
        <f>C7*D7</f>
        <v>1425</v>
      </c>
      <c r="F7" s="22" t="s">
        <v>41</v>
      </c>
    </row>
    <row r="8" spans="1:6" x14ac:dyDescent="0.35">
      <c r="A8" s="15">
        <v>5</v>
      </c>
      <c r="B8" s="23" t="s">
        <v>50</v>
      </c>
      <c r="C8" s="15">
        <v>3</v>
      </c>
      <c r="D8" s="21">
        <v>1200</v>
      </c>
      <c r="E8" s="21">
        <f>C8*D8</f>
        <v>3600</v>
      </c>
      <c r="F8" s="22" t="s">
        <v>41</v>
      </c>
    </row>
    <row r="9" spans="1:6" x14ac:dyDescent="0.35">
      <c r="A9" s="11">
        <v>6</v>
      </c>
      <c r="B9" s="12" t="s">
        <v>51</v>
      </c>
      <c r="C9" s="14">
        <v>4200</v>
      </c>
      <c r="D9" s="13">
        <v>1</v>
      </c>
      <c r="E9" s="13">
        <f t="shared" ref="E9:E13" si="1">C9*D9</f>
        <v>4200</v>
      </c>
      <c r="F9" s="12" t="s">
        <v>41</v>
      </c>
    </row>
    <row r="10" spans="1:6" x14ac:dyDescent="0.35">
      <c r="A10" s="11">
        <v>7</v>
      </c>
      <c r="B10" s="12" t="s">
        <v>42</v>
      </c>
      <c r="C10" s="14">
        <v>12600</v>
      </c>
      <c r="D10" s="13">
        <v>2</v>
      </c>
      <c r="E10" s="13">
        <f t="shared" si="1"/>
        <v>25200</v>
      </c>
      <c r="F10" s="12" t="s">
        <v>41</v>
      </c>
    </row>
    <row r="11" spans="1:6" ht="74.25" customHeight="1" x14ac:dyDescent="0.35">
      <c r="A11" s="15">
        <v>8</v>
      </c>
      <c r="B11" s="20" t="s">
        <v>43</v>
      </c>
      <c r="C11" s="24">
        <v>12600</v>
      </c>
      <c r="D11" s="21">
        <v>2</v>
      </c>
      <c r="E11" s="21">
        <f t="shared" si="1"/>
        <v>25200</v>
      </c>
      <c r="F11" s="22" t="s">
        <v>41</v>
      </c>
    </row>
    <row r="12" spans="1:6" ht="22.5" customHeight="1" x14ac:dyDescent="0.35">
      <c r="A12" s="15">
        <v>9</v>
      </c>
      <c r="B12" s="12" t="s">
        <v>44</v>
      </c>
      <c r="C12" s="11">
        <v>30</v>
      </c>
      <c r="D12" s="13">
        <v>5000</v>
      </c>
      <c r="E12" s="13">
        <f t="shared" si="1"/>
        <v>150000</v>
      </c>
      <c r="F12" s="22" t="s">
        <v>41</v>
      </c>
    </row>
    <row r="13" spans="1:6" ht="63" x14ac:dyDescent="0.35">
      <c r="A13" s="15">
        <v>10</v>
      </c>
      <c r="B13" s="23" t="s">
        <v>45</v>
      </c>
      <c r="C13" s="24">
        <v>4200</v>
      </c>
      <c r="D13" s="21">
        <v>1</v>
      </c>
      <c r="E13" s="21">
        <f t="shared" si="1"/>
        <v>4200</v>
      </c>
      <c r="F13" s="22" t="s">
        <v>41</v>
      </c>
    </row>
    <row r="14" spans="1:6" ht="21.75" thickBot="1" x14ac:dyDescent="0.4">
      <c r="A14" s="2"/>
      <c r="C14" s="6">
        <f>SUM(C4:C10)</f>
        <v>16843</v>
      </c>
      <c r="D14" s="7">
        <f>SUM(D4:D10)</f>
        <v>9368</v>
      </c>
      <c r="E14" s="7">
        <f>SUM(E4:E13)</f>
        <v>230775</v>
      </c>
    </row>
    <row r="15" spans="1:6" ht="21.75" thickTop="1" x14ac:dyDescent="0.35">
      <c r="E15" s="4"/>
    </row>
    <row r="16" spans="1:6" x14ac:dyDescent="0.35">
      <c r="B16" s="1" t="s">
        <v>28</v>
      </c>
      <c r="E16" s="1">
        <f>230775/100800</f>
        <v>2.2894345238095237</v>
      </c>
    </row>
    <row r="17" spans="2:3" x14ac:dyDescent="0.35">
      <c r="B17" s="5"/>
      <c r="C1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4CECA-4FF9-4B97-BA44-31AC23AD9936}">
  <dimension ref="A1:F15"/>
  <sheetViews>
    <sheetView topLeftCell="A4" workbookViewId="0">
      <selection sqref="A1:XFD1048576"/>
    </sheetView>
  </sheetViews>
  <sheetFormatPr defaultRowHeight="21" x14ac:dyDescent="0.35"/>
  <cols>
    <col min="1" max="1" width="6.125" style="1" customWidth="1"/>
    <col min="2" max="2" width="53.5" style="1" customWidth="1"/>
    <col min="3" max="3" width="8" style="1" customWidth="1"/>
    <col min="4" max="4" width="9.125" style="1" bestFit="1" customWidth="1"/>
    <col min="5" max="5" width="9.875" style="1" bestFit="1" customWidth="1"/>
    <col min="6" max="6" width="12" style="1" customWidth="1"/>
    <col min="7" max="16384" width="9" style="1"/>
  </cols>
  <sheetData>
    <row r="1" spans="1:6" x14ac:dyDescent="0.35">
      <c r="A1" s="1" t="s">
        <v>0</v>
      </c>
    </row>
    <row r="2" spans="1:6" x14ac:dyDescent="0.35">
      <c r="A2" s="1" t="s">
        <v>1</v>
      </c>
    </row>
    <row r="3" spans="1:6" ht="40.5" customHeight="1" x14ac:dyDescent="0.35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5" t="s">
        <v>7</v>
      </c>
    </row>
    <row r="4" spans="1:6" x14ac:dyDescent="0.35">
      <c r="A4" s="11">
        <v>1</v>
      </c>
      <c r="B4" s="12" t="s">
        <v>10</v>
      </c>
      <c r="C4" s="11">
        <v>5</v>
      </c>
      <c r="D4" s="13">
        <v>7500</v>
      </c>
      <c r="E4" s="13">
        <f>C4*D4</f>
        <v>37500</v>
      </c>
      <c r="F4" s="12" t="s">
        <v>25</v>
      </c>
    </row>
    <row r="5" spans="1:6" x14ac:dyDescent="0.35">
      <c r="A5" s="11">
        <v>2</v>
      </c>
      <c r="B5" s="12" t="s">
        <v>8</v>
      </c>
      <c r="C5" s="11">
        <v>5</v>
      </c>
      <c r="D5" s="13">
        <v>1850</v>
      </c>
      <c r="E5" s="13">
        <f t="shared" ref="E5:E10" si="0">C5*D5</f>
        <v>9250</v>
      </c>
      <c r="F5" s="12" t="s">
        <v>25</v>
      </c>
    </row>
    <row r="6" spans="1:6" x14ac:dyDescent="0.35">
      <c r="A6" s="11">
        <v>3</v>
      </c>
      <c r="B6" s="12" t="s">
        <v>9</v>
      </c>
      <c r="C6" s="11">
        <v>5</v>
      </c>
      <c r="D6" s="13">
        <v>1750</v>
      </c>
      <c r="E6" s="13">
        <f t="shared" si="0"/>
        <v>8750</v>
      </c>
      <c r="F6" s="12" t="s">
        <v>25</v>
      </c>
    </row>
    <row r="7" spans="1:6" x14ac:dyDescent="0.35">
      <c r="A7" s="11">
        <v>4</v>
      </c>
      <c r="B7" s="12" t="s">
        <v>22</v>
      </c>
      <c r="C7" s="11">
        <v>3</v>
      </c>
      <c r="D7" s="13">
        <v>7500</v>
      </c>
      <c r="E7" s="13">
        <f>C7*D7</f>
        <v>22500</v>
      </c>
      <c r="F7" s="12" t="s">
        <v>25</v>
      </c>
    </row>
    <row r="8" spans="1:6" x14ac:dyDescent="0.35">
      <c r="A8" s="11">
        <v>5</v>
      </c>
      <c r="B8" s="12" t="s">
        <v>21</v>
      </c>
      <c r="C8" s="11">
        <v>20</v>
      </c>
      <c r="D8" s="13">
        <v>4500</v>
      </c>
      <c r="E8" s="13">
        <f t="shared" si="0"/>
        <v>90000</v>
      </c>
      <c r="F8" s="12" t="s">
        <v>25</v>
      </c>
    </row>
    <row r="9" spans="1:6" x14ac:dyDescent="0.35">
      <c r="A9" s="11">
        <v>6</v>
      </c>
      <c r="B9" s="12" t="s">
        <v>16</v>
      </c>
      <c r="C9" s="11">
        <v>2</v>
      </c>
      <c r="D9" s="13">
        <v>10000</v>
      </c>
      <c r="E9" s="13">
        <f t="shared" si="0"/>
        <v>20000</v>
      </c>
      <c r="F9" s="12" t="s">
        <v>25</v>
      </c>
    </row>
    <row r="10" spans="1:6" x14ac:dyDescent="0.35">
      <c r="A10" s="11">
        <v>7</v>
      </c>
      <c r="B10" s="12" t="s">
        <v>35</v>
      </c>
      <c r="C10" s="11">
        <v>10</v>
      </c>
      <c r="D10" s="13">
        <v>300</v>
      </c>
      <c r="E10" s="13">
        <f t="shared" si="0"/>
        <v>3000</v>
      </c>
      <c r="F10" s="12" t="s">
        <v>25</v>
      </c>
    </row>
    <row r="11" spans="1:6" x14ac:dyDescent="0.35">
      <c r="A11" s="2"/>
      <c r="C11" s="2"/>
      <c r="D11" s="3"/>
      <c r="E11" s="3"/>
    </row>
    <row r="12" spans="1:6" ht="21.75" thickBot="1" x14ac:dyDescent="0.4">
      <c r="A12" s="2"/>
      <c r="C12" s="6">
        <f>SUM(C4:C10)</f>
        <v>50</v>
      </c>
      <c r="D12" s="7">
        <f>SUM(D4:D10)</f>
        <v>33400</v>
      </c>
      <c r="E12" s="7">
        <f>SUM(E4:E10)</f>
        <v>191000</v>
      </c>
    </row>
    <row r="13" spans="1:6" ht="21.75" thickTop="1" x14ac:dyDescent="0.35">
      <c r="E13" s="4"/>
    </row>
    <row r="14" spans="1:6" x14ac:dyDescent="0.35">
      <c r="B14" s="1" t="s">
        <v>28</v>
      </c>
      <c r="E14" s="1">
        <f>191000/100800</f>
        <v>1.8948412698412698</v>
      </c>
    </row>
    <row r="15" spans="1:6" x14ac:dyDescent="0.35">
      <c r="B15" s="5"/>
      <c r="C15" s="4"/>
    </row>
  </sheetData>
  <pageMargins left="0.25" right="0.25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87E3-0BF5-4271-A8A5-41AF37240FBD}">
  <dimension ref="A1:F13"/>
  <sheetViews>
    <sheetView workbookViewId="0">
      <selection activeCell="B1" sqref="B1"/>
    </sheetView>
  </sheetViews>
  <sheetFormatPr defaultRowHeight="21" x14ac:dyDescent="0.35"/>
  <cols>
    <col min="1" max="1" width="6.125" style="1" customWidth="1"/>
    <col min="2" max="2" width="50.125" style="1" customWidth="1"/>
    <col min="3" max="3" width="8" style="1" customWidth="1"/>
    <col min="4" max="4" width="9.125" style="1" bestFit="1" customWidth="1"/>
    <col min="5" max="5" width="9.875" style="1" bestFit="1" customWidth="1"/>
    <col min="6" max="6" width="11.875" style="1" customWidth="1"/>
    <col min="7" max="16384" width="9" style="1"/>
  </cols>
  <sheetData>
    <row r="1" spans="1:6" x14ac:dyDescent="0.35">
      <c r="A1" s="1" t="s">
        <v>0</v>
      </c>
    </row>
    <row r="2" spans="1:6" x14ac:dyDescent="0.35">
      <c r="A2" s="1" t="s">
        <v>1</v>
      </c>
    </row>
    <row r="3" spans="1:6" ht="40.5" customHeight="1" x14ac:dyDescent="0.35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5" t="s">
        <v>7</v>
      </c>
    </row>
    <row r="4" spans="1:6" x14ac:dyDescent="0.35">
      <c r="A4" s="11">
        <v>1</v>
      </c>
      <c r="B4" s="12" t="s">
        <v>18</v>
      </c>
      <c r="C4" s="11">
        <v>5</v>
      </c>
      <c r="D4" s="13">
        <v>6850</v>
      </c>
      <c r="E4" s="13">
        <f t="shared" ref="E4:E8" si="0">C4*D4</f>
        <v>34250</v>
      </c>
      <c r="F4" s="12" t="s">
        <v>26</v>
      </c>
    </row>
    <row r="5" spans="1:6" x14ac:dyDescent="0.35">
      <c r="A5" s="11">
        <v>2</v>
      </c>
      <c r="B5" s="12" t="s">
        <v>23</v>
      </c>
      <c r="C5" s="11">
        <v>5</v>
      </c>
      <c r="D5" s="13">
        <v>1200</v>
      </c>
      <c r="E5" s="13">
        <f t="shared" si="0"/>
        <v>6000</v>
      </c>
      <c r="F5" s="12" t="s">
        <v>26</v>
      </c>
    </row>
    <row r="6" spans="1:6" x14ac:dyDescent="0.35">
      <c r="A6" s="11">
        <v>3</v>
      </c>
      <c r="B6" s="12" t="s">
        <v>27</v>
      </c>
      <c r="C6" s="11">
        <v>5</v>
      </c>
      <c r="D6" s="13">
        <v>8000</v>
      </c>
      <c r="E6" s="13">
        <f>C6*D6</f>
        <v>40000</v>
      </c>
      <c r="F6" s="12" t="s">
        <v>26</v>
      </c>
    </row>
    <row r="7" spans="1:6" x14ac:dyDescent="0.35">
      <c r="A7" s="11">
        <v>4</v>
      </c>
      <c r="B7" s="12" t="s">
        <v>36</v>
      </c>
      <c r="C7" s="11">
        <v>10</v>
      </c>
      <c r="D7" s="13">
        <v>250</v>
      </c>
      <c r="E7" s="13">
        <f t="shared" si="0"/>
        <v>2500</v>
      </c>
      <c r="F7" s="12" t="s">
        <v>26</v>
      </c>
    </row>
    <row r="8" spans="1:6" x14ac:dyDescent="0.35">
      <c r="A8" s="11">
        <v>5</v>
      </c>
      <c r="B8" s="12" t="s">
        <v>37</v>
      </c>
      <c r="C8" s="11">
        <v>10</v>
      </c>
      <c r="D8" s="13">
        <v>480</v>
      </c>
      <c r="E8" s="13">
        <f t="shared" si="0"/>
        <v>4800</v>
      </c>
      <c r="F8" s="12" t="s">
        <v>26</v>
      </c>
    </row>
    <row r="9" spans="1:6" x14ac:dyDescent="0.35">
      <c r="A9" s="2"/>
      <c r="C9" s="2"/>
      <c r="D9" s="3"/>
      <c r="E9" s="3"/>
    </row>
    <row r="10" spans="1:6" ht="21.75" thickBot="1" x14ac:dyDescent="0.4">
      <c r="A10" s="2"/>
      <c r="C10" s="6">
        <f>SUM(C4:C8)</f>
        <v>35</v>
      </c>
      <c r="D10" s="7">
        <f>SUM(D4:D8)</f>
        <v>16780</v>
      </c>
      <c r="E10" s="7">
        <f>SUM(E4:E8)</f>
        <v>87550</v>
      </c>
    </row>
    <row r="11" spans="1:6" ht="21.75" thickTop="1" x14ac:dyDescent="0.35">
      <c r="E11" s="4"/>
    </row>
    <row r="12" spans="1:6" x14ac:dyDescent="0.35">
      <c r="B12" s="1" t="s">
        <v>28</v>
      </c>
      <c r="E12" s="1">
        <f>87550/100800</f>
        <v>0.86855158730158732</v>
      </c>
    </row>
    <row r="13" spans="1:6" x14ac:dyDescent="0.35">
      <c r="B13" s="5"/>
      <c r="C13" s="4"/>
    </row>
  </sheetData>
  <pageMargins left="0.25" right="0.25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A2BD-BC04-4C3B-8CEF-1FAEA4576732}">
  <dimension ref="A1:F14"/>
  <sheetViews>
    <sheetView workbookViewId="0">
      <selection activeCell="B6" sqref="B6"/>
    </sheetView>
  </sheetViews>
  <sheetFormatPr defaultRowHeight="21" x14ac:dyDescent="0.35"/>
  <cols>
    <col min="1" max="1" width="6.125" style="1" customWidth="1"/>
    <col min="2" max="2" width="50.75" style="1" customWidth="1"/>
    <col min="3" max="3" width="8.75" style="1" customWidth="1"/>
    <col min="4" max="4" width="9.125" style="1" bestFit="1" customWidth="1"/>
    <col min="5" max="5" width="9.875" style="1" bestFit="1" customWidth="1"/>
    <col min="6" max="6" width="13.5" style="1" customWidth="1"/>
    <col min="7" max="16384" width="9" style="1"/>
  </cols>
  <sheetData>
    <row r="1" spans="1:6" x14ac:dyDescent="0.35">
      <c r="A1" s="1" t="s">
        <v>0</v>
      </c>
    </row>
    <row r="2" spans="1:6" x14ac:dyDescent="0.35">
      <c r="A2" s="1" t="s">
        <v>1</v>
      </c>
    </row>
    <row r="3" spans="1:6" ht="40.5" customHeight="1" x14ac:dyDescent="0.35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5" t="s">
        <v>7</v>
      </c>
    </row>
    <row r="4" spans="1:6" x14ac:dyDescent="0.35">
      <c r="A4" s="11">
        <v>1</v>
      </c>
      <c r="B4" s="12" t="s">
        <v>38</v>
      </c>
      <c r="C4" s="11">
        <v>5</v>
      </c>
      <c r="D4" s="13">
        <v>480</v>
      </c>
      <c r="E4" s="13">
        <f>C4*D4</f>
        <v>2400</v>
      </c>
      <c r="F4" s="12" t="s">
        <v>20</v>
      </c>
    </row>
    <row r="5" spans="1:6" x14ac:dyDescent="0.35">
      <c r="A5" s="11">
        <v>2</v>
      </c>
      <c r="B5" s="12" t="s">
        <v>14</v>
      </c>
      <c r="C5" s="11">
        <v>20</v>
      </c>
      <c r="D5" s="13">
        <v>300</v>
      </c>
      <c r="E5" s="13">
        <f t="shared" ref="E5:E9" si="0">C5*D5</f>
        <v>6000</v>
      </c>
      <c r="F5" s="12" t="s">
        <v>20</v>
      </c>
    </row>
    <row r="6" spans="1:6" x14ac:dyDescent="0.35">
      <c r="A6" s="11">
        <v>3</v>
      </c>
      <c r="B6" s="12" t="s">
        <v>11</v>
      </c>
      <c r="C6" s="11">
        <v>30</v>
      </c>
      <c r="D6" s="13">
        <v>2000</v>
      </c>
      <c r="E6" s="13">
        <f t="shared" si="0"/>
        <v>60000</v>
      </c>
      <c r="F6" s="12" t="s">
        <v>20</v>
      </c>
    </row>
    <row r="7" spans="1:6" x14ac:dyDescent="0.35">
      <c r="A7" s="11">
        <v>4</v>
      </c>
      <c r="B7" s="12" t="s">
        <v>12</v>
      </c>
      <c r="C7" s="14">
        <v>4500</v>
      </c>
      <c r="D7" s="13">
        <v>1</v>
      </c>
      <c r="E7" s="13">
        <f t="shared" si="0"/>
        <v>4500</v>
      </c>
      <c r="F7" s="12" t="s">
        <v>20</v>
      </c>
    </row>
    <row r="8" spans="1:6" x14ac:dyDescent="0.35">
      <c r="A8" s="11">
        <v>5</v>
      </c>
      <c r="B8" s="12" t="s">
        <v>13</v>
      </c>
      <c r="C8" s="14">
        <v>4500</v>
      </c>
      <c r="D8" s="13">
        <v>1</v>
      </c>
      <c r="E8" s="13">
        <f t="shared" si="0"/>
        <v>4500</v>
      </c>
      <c r="F8" s="12" t="s">
        <v>20</v>
      </c>
    </row>
    <row r="9" spans="1:6" x14ac:dyDescent="0.35">
      <c r="A9" s="11">
        <v>6</v>
      </c>
      <c r="B9" s="12" t="s">
        <v>15</v>
      </c>
      <c r="C9" s="11">
        <v>180</v>
      </c>
      <c r="D9" s="14">
        <v>4</v>
      </c>
      <c r="E9" s="13">
        <f t="shared" si="0"/>
        <v>720</v>
      </c>
      <c r="F9" s="12" t="s">
        <v>20</v>
      </c>
    </row>
    <row r="10" spans="1:6" x14ac:dyDescent="0.35">
      <c r="A10" s="2"/>
      <c r="C10" s="2"/>
      <c r="D10" s="3"/>
      <c r="E10" s="3"/>
    </row>
    <row r="11" spans="1:6" ht="21.75" thickBot="1" x14ac:dyDescent="0.4">
      <c r="A11" s="2"/>
      <c r="C11" s="6">
        <f>SUM(C4:C9)</f>
        <v>9235</v>
      </c>
      <c r="D11" s="7">
        <f>SUM(D4:D9)</f>
        <v>2786</v>
      </c>
      <c r="E11" s="7">
        <f>SUM(E4:E9)</f>
        <v>78120</v>
      </c>
    </row>
    <row r="12" spans="1:6" ht="21.75" thickTop="1" x14ac:dyDescent="0.35">
      <c r="E12" s="4"/>
    </row>
    <row r="13" spans="1:6" x14ac:dyDescent="0.35">
      <c r="B13" s="1" t="s">
        <v>28</v>
      </c>
      <c r="E13" s="1">
        <f>78120/100800</f>
        <v>0.77500000000000002</v>
      </c>
    </row>
    <row r="14" spans="1:6" x14ac:dyDescent="0.35">
      <c r="B14" s="5"/>
      <c r="C14" s="4"/>
    </row>
  </sheetData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4BFE-C4DB-41D0-8DFF-5A23F692EDD9}">
  <dimension ref="A1:H18"/>
  <sheetViews>
    <sheetView tabSelected="1" topLeftCell="A7" zoomScale="90" zoomScaleNormal="90" workbookViewId="0">
      <selection activeCell="H21" sqref="H21"/>
    </sheetView>
  </sheetViews>
  <sheetFormatPr defaultRowHeight="26.25" x14ac:dyDescent="0.4"/>
  <cols>
    <col min="1" max="7" width="9" style="30"/>
    <col min="8" max="8" width="12.375" style="30" customWidth="1"/>
    <col min="9" max="16384" width="9" style="30"/>
  </cols>
  <sheetData>
    <row r="1" spans="1:8" x14ac:dyDescent="0.4">
      <c r="A1" s="34" t="s">
        <v>56</v>
      </c>
      <c r="B1" s="34"/>
      <c r="C1" s="34"/>
      <c r="D1" s="34"/>
      <c r="E1" s="34"/>
      <c r="F1" s="34"/>
      <c r="G1" s="34"/>
    </row>
    <row r="3" spans="1:8" x14ac:dyDescent="0.4">
      <c r="A3" s="30" t="s">
        <v>57</v>
      </c>
      <c r="C3" s="30" t="s">
        <v>58</v>
      </c>
      <c r="E3" s="30" t="s">
        <v>60</v>
      </c>
      <c r="F3" s="33" t="s">
        <v>59</v>
      </c>
      <c r="G3" s="33"/>
      <c r="H3" s="33"/>
    </row>
    <row r="4" spans="1:8" x14ac:dyDescent="0.4">
      <c r="F4" s="32" t="s">
        <v>52</v>
      </c>
      <c r="G4" s="32"/>
      <c r="H4" s="32"/>
    </row>
    <row r="5" spans="1:8" ht="18.75" customHeight="1" x14ac:dyDescent="0.4">
      <c r="F5" s="31"/>
      <c r="G5" s="31"/>
      <c r="H5" s="31"/>
    </row>
    <row r="6" spans="1:8" x14ac:dyDescent="0.4">
      <c r="A6" s="30" t="s">
        <v>53</v>
      </c>
    </row>
    <row r="7" spans="1:8" x14ac:dyDescent="0.4">
      <c r="E7" s="30" t="s">
        <v>60</v>
      </c>
      <c r="F7" s="30" t="s">
        <v>54</v>
      </c>
    </row>
    <row r="8" spans="1:8" x14ac:dyDescent="0.4">
      <c r="E8" s="30" t="s">
        <v>60</v>
      </c>
      <c r="F8" s="30" t="s">
        <v>55</v>
      </c>
    </row>
    <row r="10" spans="1:8" x14ac:dyDescent="0.4">
      <c r="A10" s="30" t="s">
        <v>29</v>
      </c>
    </row>
    <row r="11" spans="1:8" x14ac:dyDescent="0.4">
      <c r="B11" s="30" t="s">
        <v>39</v>
      </c>
      <c r="F11" s="36">
        <v>230775</v>
      </c>
      <c r="G11" s="36"/>
      <c r="H11" s="30" t="s">
        <v>62</v>
      </c>
    </row>
    <row r="12" spans="1:8" x14ac:dyDescent="0.4">
      <c r="B12" s="30" t="s">
        <v>25</v>
      </c>
      <c r="F12" s="35">
        <v>191000</v>
      </c>
      <c r="G12" s="35"/>
      <c r="H12" s="30" t="s">
        <v>62</v>
      </c>
    </row>
    <row r="13" spans="1:8" x14ac:dyDescent="0.4">
      <c r="B13" s="30" t="s">
        <v>26</v>
      </c>
      <c r="F13" s="35">
        <v>87550</v>
      </c>
      <c r="G13" s="35"/>
      <c r="H13" s="30" t="s">
        <v>62</v>
      </c>
    </row>
    <row r="14" spans="1:8" x14ac:dyDescent="0.4">
      <c r="B14" s="30" t="s">
        <v>20</v>
      </c>
      <c r="F14" s="37">
        <v>78120</v>
      </c>
      <c r="G14" s="37"/>
      <c r="H14" s="30" t="s">
        <v>62</v>
      </c>
    </row>
    <row r="15" spans="1:8" ht="27" thickBot="1" x14ac:dyDescent="0.45">
      <c r="F15" s="39">
        <f>SUM(F11:F14)</f>
        <v>587445</v>
      </c>
      <c r="G15" s="38"/>
      <c r="H15" s="30" t="s">
        <v>62</v>
      </c>
    </row>
    <row r="16" spans="1:8" ht="27" thickTop="1" x14ac:dyDescent="0.4">
      <c r="B16" s="32" t="s">
        <v>63</v>
      </c>
      <c r="C16" s="32"/>
      <c r="D16" s="32"/>
      <c r="E16" s="32"/>
      <c r="F16" s="41">
        <v>100800</v>
      </c>
      <c r="G16" s="40"/>
      <c r="H16" s="30" t="s">
        <v>62</v>
      </c>
    </row>
    <row r="17" spans="2:8" x14ac:dyDescent="0.4">
      <c r="B17" s="32" t="s">
        <v>64</v>
      </c>
      <c r="C17" s="32"/>
      <c r="D17" s="32"/>
      <c r="E17" s="32"/>
      <c r="F17" s="42">
        <f>F15/F16</f>
        <v>5.8278273809523808</v>
      </c>
      <c r="G17" s="42"/>
      <c r="H17" s="30" t="s">
        <v>65</v>
      </c>
    </row>
    <row r="18" spans="2:8" x14ac:dyDescent="0.4">
      <c r="F18" s="34">
        <v>6</v>
      </c>
      <c r="H18" s="30" t="s">
        <v>65</v>
      </c>
    </row>
  </sheetData>
  <mergeCells count="11">
    <mergeCell ref="B17:E17"/>
    <mergeCell ref="F17:G17"/>
    <mergeCell ref="F13:G13"/>
    <mergeCell ref="F14:G14"/>
    <mergeCell ref="F15:G15"/>
    <mergeCell ref="B16:E16"/>
    <mergeCell ref="F16:G16"/>
    <mergeCell ref="F3:H3"/>
    <mergeCell ref="F4:H4"/>
    <mergeCell ref="F11:G11"/>
    <mergeCell ref="F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155E-320D-4AE7-8CBE-F0591756DAEB}">
  <dimension ref="A1:D10"/>
  <sheetViews>
    <sheetView topLeftCell="A4" workbookViewId="0">
      <selection activeCell="B9" sqref="B9"/>
    </sheetView>
  </sheetViews>
  <sheetFormatPr defaultRowHeight="21" x14ac:dyDescent="0.35"/>
  <cols>
    <col min="1" max="1" width="27.25" style="1" customWidth="1"/>
    <col min="2" max="2" width="13.125" style="1" customWidth="1"/>
    <col min="3" max="3" width="17.25" style="1" customWidth="1"/>
    <col min="4" max="4" width="16.5" style="1" customWidth="1"/>
    <col min="5" max="16384" width="9" style="1"/>
  </cols>
  <sheetData>
    <row r="1" spans="1:4" x14ac:dyDescent="0.35">
      <c r="A1" s="8" t="s">
        <v>24</v>
      </c>
      <c r="B1" s="8"/>
      <c r="C1" s="8"/>
      <c r="D1" s="8"/>
    </row>
    <row r="2" spans="1:4" x14ac:dyDescent="0.35">
      <c r="A2" s="8" t="s">
        <v>29</v>
      </c>
    </row>
    <row r="4" spans="1:4" ht="126.75" customHeight="1" x14ac:dyDescent="0.35">
      <c r="B4" s="9" t="s">
        <v>32</v>
      </c>
      <c r="C4" s="9" t="s">
        <v>31</v>
      </c>
      <c r="D4" s="9" t="s">
        <v>30</v>
      </c>
    </row>
    <row r="5" spans="1:4" ht="24" customHeight="1" x14ac:dyDescent="0.35">
      <c r="A5" s="1" t="s">
        <v>39</v>
      </c>
      <c r="B5" s="29">
        <v>2</v>
      </c>
      <c r="C5" s="29">
        <v>2.29</v>
      </c>
      <c r="D5" s="29">
        <v>2</v>
      </c>
    </row>
    <row r="6" spans="1:4" x14ac:dyDescent="0.35">
      <c r="A6" s="1" t="s">
        <v>25</v>
      </c>
      <c r="B6" s="27">
        <v>1</v>
      </c>
      <c r="C6" s="27">
        <v>1.89</v>
      </c>
      <c r="D6" s="27">
        <v>1</v>
      </c>
    </row>
    <row r="7" spans="1:4" x14ac:dyDescent="0.35">
      <c r="A7" s="1" t="s">
        <v>26</v>
      </c>
      <c r="B7" s="27">
        <v>1</v>
      </c>
      <c r="C7" s="27">
        <v>0.87</v>
      </c>
      <c r="D7" s="27" t="s">
        <v>34</v>
      </c>
    </row>
    <row r="8" spans="1:4" x14ac:dyDescent="0.35">
      <c r="A8" s="1" t="s">
        <v>20</v>
      </c>
      <c r="B8" s="27">
        <v>1</v>
      </c>
      <c r="C8" s="27">
        <v>0.77</v>
      </c>
      <c r="D8" s="27">
        <v>1</v>
      </c>
    </row>
    <row r="9" spans="1:4" ht="21.75" thickBot="1" x14ac:dyDescent="0.4">
      <c r="A9" s="10" t="s">
        <v>33</v>
      </c>
      <c r="B9" s="28">
        <v>5</v>
      </c>
      <c r="C9" s="28">
        <f>SUM(C5:C8)</f>
        <v>5.82</v>
      </c>
      <c r="D9" s="28">
        <v>4</v>
      </c>
    </row>
    <row r="10" spans="1:4" ht="21.75" thickTop="1" x14ac:dyDescent="0.3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รวม</vt:lpstr>
      <vt:lpstr>เจ้าพนักงานธุรการ</vt:lpstr>
      <vt:lpstr>พิมพ์</vt:lpstr>
      <vt:lpstr>ทั่วไป</vt:lpstr>
      <vt:lpstr>ธูรการ</vt:lpstr>
      <vt:lpstr>สูตรการคำนวณ</vt:lpstr>
      <vt:lpstr>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NapTune</dc:creator>
  <cp:lastModifiedBy>wansongkran Puttalaksa</cp:lastModifiedBy>
  <cp:lastPrinted>2023-09-25T04:42:45Z</cp:lastPrinted>
  <dcterms:created xsi:type="dcterms:W3CDTF">2023-09-18T07:31:55Z</dcterms:created>
  <dcterms:modified xsi:type="dcterms:W3CDTF">2023-09-26T08:00:09Z</dcterms:modified>
</cp:coreProperties>
</file>